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280" windowHeight="9555" activeTab="0"/>
  </bookViews>
  <sheets>
    <sheet name="COVER" sheetId="1" r:id="rId1"/>
    <sheet name="DIV.SPECS" sheetId="2" r:id="rId2"/>
    <sheet name="DIV.SPECS (2)" sheetId="3" r:id="rId3"/>
    <sheet name="DIV.PRELIMS" sheetId="4" r:id="rId4"/>
    <sheet name="Part prelims" sheetId="5" r:id="rId5"/>
    <sheet name="Gen prelims" sheetId="6" r:id="rId6"/>
    <sheet name="DIV. " sheetId="7" r:id="rId7"/>
    <sheet name="DIV.Paint works" sheetId="8" r:id="rId8"/>
    <sheet name="Paint works" sheetId="9" r:id="rId9"/>
    <sheet name="DIV.Repairs" sheetId="10" r:id="rId10"/>
    <sheet name="Repairs" sheetId="11" r:id="rId11"/>
    <sheet name="DIV.Provi sums" sheetId="12" r:id="rId12"/>
    <sheet name="Provisional Sums" sheetId="13" r:id="rId13"/>
    <sheet name="DIV.SUM" sheetId="14" r:id="rId14"/>
    <sheet name="MAIN SUMMARY" sheetId="15" r:id="rId15"/>
  </sheets>
  <definedNames>
    <definedName name="_xlnm.Print_Area" localSheetId="0">'COVER'!$A$1:$I$32</definedName>
    <definedName name="_xlnm.Print_Area" localSheetId="6">'DIV. '!$A$1:$I$56</definedName>
    <definedName name="_xlnm.Print_Area" localSheetId="3">'DIV.PRELIMS'!$A$1:$I$56</definedName>
    <definedName name="_xlnm.Print_Area" localSheetId="9">'DIV.Repairs'!$A$1:$I$30</definedName>
    <definedName name="_xlnm.Print_Area" localSheetId="2">'DIV.SPECS (2)'!$A$1:$I$162</definedName>
    <definedName name="_xlnm.Print_Area" localSheetId="5">'Gen prelims'!$A$1:$C$447</definedName>
    <definedName name="_xlnm.Print_Area" localSheetId="14">'MAIN SUMMARY'!$A$1:$E$51</definedName>
    <definedName name="_xlnm.Print_Area" localSheetId="8">'Paint works'!$A$1:$F$929</definedName>
    <definedName name="_xlnm.Print_Area" localSheetId="4">'Part prelims'!$A$1:$C$199</definedName>
    <definedName name="_xlnm.Print_Area" localSheetId="12">'Provisional Sums'!$A$1:$F$42</definedName>
    <definedName name="_xlnm.Print_Area" localSheetId="10">'Repairs'!$A$1:$F$573</definedName>
    <definedName name="_xlnm.Print_Titles" localSheetId="5">'Gen prelims'!$1:$1</definedName>
  </definedNames>
  <calcPr fullCalcOnLoad="1"/>
</workbook>
</file>

<file path=xl/sharedStrings.xml><?xml version="1.0" encoding="utf-8"?>
<sst xmlns="http://schemas.openxmlformats.org/spreadsheetml/2006/main" count="1590" uniqueCount="609">
  <si>
    <t>AMOUNT (KSHS)</t>
  </si>
  <si>
    <t>PAGE NO.</t>
  </si>
  <si>
    <t>D</t>
  </si>
  <si>
    <t>B</t>
  </si>
  <si>
    <t>SM</t>
  </si>
  <si>
    <t>AMOUNT</t>
  </si>
  <si>
    <t>Item</t>
  </si>
  <si>
    <t>Description</t>
  </si>
  <si>
    <t>ELEMENT NO. NAME</t>
  </si>
  <si>
    <t>PAGE</t>
  </si>
  <si>
    <t>A</t>
  </si>
  <si>
    <t>C</t>
  </si>
  <si>
    <t>KSHS.</t>
  </si>
  <si>
    <t>Unit</t>
  </si>
  <si>
    <t>Qty</t>
  </si>
  <si>
    <t>Rate</t>
  </si>
  <si>
    <t>SECTION SUMMARY</t>
  </si>
  <si>
    <t>2</t>
  </si>
  <si>
    <t>E</t>
  </si>
  <si>
    <t>F</t>
  </si>
  <si>
    <t>G</t>
  </si>
  <si>
    <t>H</t>
  </si>
  <si>
    <t>KShs</t>
  </si>
  <si>
    <t>FOR</t>
  </si>
  <si>
    <t>NAIROBI</t>
  </si>
  <si>
    <t>Preliminaries</t>
  </si>
  <si>
    <t>Painting and Decorating</t>
  </si>
  <si>
    <t>KSHS</t>
  </si>
  <si>
    <t>FORM OF CONTRACT</t>
  </si>
  <si>
    <t>NOMINATED SUB-CONTRACTORS</t>
  </si>
  <si>
    <t>FLUCTUATIONS</t>
  </si>
  <si>
    <t>PROVISIONAL WORK</t>
  </si>
  <si>
    <t>EXISTING SERVICES</t>
  </si>
  <si>
    <t>SAMPLES</t>
  </si>
  <si>
    <t>LABOUR CAMPS</t>
  </si>
  <si>
    <t>SIGNBOARD</t>
  </si>
  <si>
    <t>OFFICE ETC. FOR THE CONSULTANTS</t>
  </si>
  <si>
    <t>ELEMENT NO. 1                  TOTAL CARRIED TO</t>
  </si>
  <si>
    <t>Note</t>
  </si>
  <si>
    <t>KENYA RE INSURANCE CORPORATION</t>
  </si>
  <si>
    <t>ITEM</t>
  </si>
  <si>
    <t>PARTICULAR PRELIMINARIES</t>
  </si>
  <si>
    <t>DESCRIPTION</t>
  </si>
  <si>
    <t>PRICING ITEMS OF PRELIMINARIES:</t>
  </si>
  <si>
    <t>Please note that failure to price any item of general or particular preliminaries will be</t>
  </si>
  <si>
    <t>construed to mean that the tenderer wishes to provide for that item free of charge.</t>
  </si>
  <si>
    <t>VALUE ADDED TAX:</t>
  </si>
  <si>
    <t>SCOPE OF CONTRACT:</t>
  </si>
  <si>
    <t>MEASUREMENTS</t>
  </si>
  <si>
    <t>No claims arising from the tenderer's failure to do so will be entertained.</t>
  </si>
  <si>
    <t>EXISTING BUILDING SERVICES</t>
  </si>
  <si>
    <t>The contractor is referred to the General Specification for Building Works 1976 Edition Pages B1 - B2 inclusive and must allow for all costs in complying with these clauses.</t>
  </si>
  <si>
    <t>CONTRACT COMPLETION PERIOD</t>
  </si>
  <si>
    <t>In all such cases, the contractor shall accelerate his rate of performance, production and progress by all means such as additional labour, plant, etc and working overtime all at his cost.</t>
  </si>
  <si>
    <t>WORKING CONDITIONS</t>
  </si>
  <si>
    <t>PRICING RATES</t>
  </si>
  <si>
    <t>The tenderer shall include for all costs in executing the whole of the works, including transport, replacing damaged items, fixing, all to comply with the said Conditions of Contract.</t>
  </si>
  <si>
    <t>SECURITY</t>
  </si>
  <si>
    <t>URGENCY OF THE WORKS</t>
  </si>
  <si>
    <t>The contractor is notified that these  “ works are urgent” and should be completed within the period stated in these Particular Preliminaries.</t>
  </si>
  <si>
    <t>PAYMENT FOR MATERIALS ON SITE</t>
  </si>
  <si>
    <t>TENDER DOCUMENTS</t>
  </si>
  <si>
    <t>DELIVERY OF TENDER</t>
  </si>
  <si>
    <t>Tenders and all documents in connection therewith, as specified above must be delivered in the addressed envelope which should be properly sealed and deposited at the offices as specified in the letter accompanying these documents or as indicated in the advertisement.</t>
  </si>
  <si>
    <t>Tenders will be opened at the time specified in the letter accompanying these Tender Documents or as indicated in the advertisement. Tenders delivered/received later than the above time will not be opened.</t>
  </si>
  <si>
    <t>ADVANCE PAYMENT</t>
  </si>
  <si>
    <t>This will be a fixed price contract and not subject to the Fluctuations Clause</t>
  </si>
  <si>
    <t xml:space="preserve"> </t>
  </si>
  <si>
    <t>PARTICULARS OF INSERTIONS TO BE MADE IN APPENDIX TO CONTRACT AGREEMENT</t>
  </si>
  <si>
    <t>GENERAL PRELIMINARIES</t>
  </si>
  <si>
    <t>PRICING ITEMS OF PRELIMINARIES AND PREAMBLES</t>
  </si>
  <si>
    <t xml:space="preserve">Prices will be inserted against items of Preliminaries in the contractor's priced Bills of Quantities and Specification. </t>
  </si>
  <si>
    <t>The contractor shall be deemed to have included in his prices or rates for the various items in the Bills of Quantities or Specification for all costs involved in complying with all the requirements for the proper execution of the whole of the works in the Contract.</t>
  </si>
  <si>
    <t>ABBREVIATIONS</t>
  </si>
  <si>
    <t>Throughout these Bills, units of measurement and terms are abbreviated and shall be all the requirements for the proper execution of the whole of the works in the Contract.</t>
  </si>
  <si>
    <t xml:space="preserve">                                   by the  British Standards Institution, 2 Park Street, </t>
  </si>
  <si>
    <t xml:space="preserve">                                   London W.I.,   England.</t>
  </si>
  <si>
    <t xml:space="preserve">                                    except as qualified in the description in which it occurs.</t>
  </si>
  <si>
    <t>Attendance on nominated Sub-contractors shall be given as an item in each case shall be deemed to include: allowing use of standing scaffolding, mess rooms, sanitary accommodation and welfare facilities; provision of special scaffolding where necessary; providing space for office accommodation and for storage of plant and materials; providing light and water for their work: clearing away rubbish; unloading, checking and hoisting: providing electric power and removing and replacing duct covers, pipe casings and the like necessary for the execution and testing of Sub- contractors' work and being responsible for the accuracy of the same.</t>
  </si>
  <si>
    <t>Fix Only:-</t>
  </si>
  <si>
    <t>CONDITIONS OF CONTRACT</t>
  </si>
  <si>
    <t>PERFORMANCE BOND.</t>
  </si>
  <si>
    <t>PLANT, TOOLS AND VEHICLES</t>
  </si>
  <si>
    <t>Allow for providing all scaffolding, plant, tools and vehicles required for the works except in so far as may be stated otherwise herein and except for such items specifically and only required for the use of nominated Sub contractors as described herein. No timber used for scaffolding, formwork or temporary works of any kind shall be used afterwards in the permanent work.</t>
  </si>
  <si>
    <t>TRANSPORT.</t>
  </si>
  <si>
    <t xml:space="preserve">   </t>
  </si>
  <si>
    <t>MATERIALS AND WORKMANSHIP.</t>
  </si>
  <si>
    <t>STORAGE OF MATERIALS</t>
  </si>
  <si>
    <t>GOVERNMENT ACTS REGARDING WORK PEOPLE, ETC.</t>
  </si>
  <si>
    <t>SECURITY OF WORKS ETC.</t>
  </si>
  <si>
    <t>The contractor shall be entirely responsible for the security of all the works, stores, materials, plant, personnel, etc., both his own and sub-contractors' and must provide all necessary watching, lighting and other precautions as necessary to ensure security against theft, loss or damage and the protection of the public.</t>
  </si>
  <si>
    <t>PUBLIC AND PRIVATE ROADS.</t>
  </si>
  <si>
    <t>EXISTING PROPERTY.</t>
  </si>
  <si>
    <t>SANITATION OF THE WORKS</t>
  </si>
  <si>
    <t>SUPERVISION AND WORKING HOURS</t>
  </si>
  <si>
    <t>PROVISIONAL SUMS.</t>
  </si>
  <si>
    <t>The term "Provisional Sum" wherever used in these Bills of Quantities shall have the meaning stated in Section A item A7(i) of the Standard Method of Measurement.  Such sums are net and no addition shall be made to them for profit.</t>
  </si>
  <si>
    <t>PRIME COST (OR P.C.) SUMS.</t>
  </si>
  <si>
    <t>The term "Prime Cost Sum" or "P.C. Sum" wherever used in these Bills of Quantities shall have the meaning stated in Section A item A7 (ii) of the Standard Method of Measurement. Persons or firms nominated by the Client to execute work or to provide and fix materials or goods described herein as Nominated Sub- contractors. Persons or firms so nominated to supply goods or materials are described herein as Nominated Suppliers.</t>
  </si>
  <si>
    <t>PROGRESS CHART.</t>
  </si>
  <si>
    <t>ADJUSTMENT OF P.C. SUMS.</t>
  </si>
  <si>
    <t>Should the contractor be permitted to tender and his tender be accepted for any work for which a P.C. Sum is included in these Bill of Quantities profit and attendance will be allowed at the same rate as it would be if the work were executed by a Nominated Sub-contractor.</t>
  </si>
  <si>
    <t>ADJUSTMENT OF PROVISIONAL SUMS.</t>
  </si>
  <si>
    <t>DIRECT CONTRACTS</t>
  </si>
  <si>
    <t>Notwithstanding the foregoing conditions, the Client reserves the right to place a "Direct Contract" for any goods or services required in the works which are covered by a P.C. Sum in the Bills of Quantities and to pay for the same direct. In any such instances, profit relative to the P.C. Sum in the priced Bills of Quantities will be adjusted as described for P.C. Sums and allowed.</t>
  </si>
  <si>
    <t>ATTENDANCE UPON OTHER TRADESMEN, ETC.</t>
  </si>
  <si>
    <t>INSURANCE</t>
  </si>
  <si>
    <t>ALTERATIONS TO BILLS, PRICING, ETC.</t>
  </si>
  <si>
    <t>Any unauthorised alteration or qualification made to the text of the Bills of Quantities may cause the Tender to be disqualified and will in any case be ignored. The contractor shall be deemed to have made allowance in his prices generally to cover any items against which no price has been inserted in the priced Bills of Quantities. All items of measured work shall be priced in detail and the Tenders containing Lump Sums to cover trades or groups of work must be broken down to show the price of each item before they will be accepted.</t>
  </si>
  <si>
    <t>MATERIALS ARISING FROM DEMOLITIONS</t>
  </si>
  <si>
    <t>PROTECTION OF THE WORKS.</t>
  </si>
  <si>
    <t>WORKS TO BE DELIVERED UP CLEAN</t>
  </si>
  <si>
    <t>FIRM PRICE CONTRACT</t>
  </si>
  <si>
    <t>GENERAL SPECIFICATION.</t>
  </si>
  <si>
    <t>TRAINING LEVY</t>
  </si>
  <si>
    <t>HOARDING</t>
  </si>
  <si>
    <t>CONTRACTOR'S SUPERINTENDENCE/SITE AGENT</t>
  </si>
  <si>
    <t xml:space="preserve">The contractor shall constantly keep on the works a literate English speaking Agent or Representative, competent and experienced in the kind of work involved who shall give his whole experience in the kind of work involved and shall give his whole time to the superintendence of the works. Such Agent or Representative shall receive on behalf of the contractor all directions and instructions from the Quantity Surveyor and such directions shall be deemed to have been given to the contractor in accordance with the Conditions of Contract. </t>
  </si>
  <si>
    <t>COPYRIGHT</t>
  </si>
  <si>
    <t>The copyright of these documents is vested in Project Quantity Surveyor.  No part of this document may be reproduced in any form or by any means without prior permission.</t>
  </si>
  <si>
    <t>a.) Particular Prelimaries</t>
  </si>
  <si>
    <t>b.) General Preliminaries</t>
  </si>
  <si>
    <t>AREA TO BE OCCUPIED BY THE CONTRACTOR</t>
  </si>
  <si>
    <t>TOTAL                              CARRIED TO</t>
  </si>
  <si>
    <t>(Tenderer must insert rate and extend)</t>
  </si>
  <si>
    <t>Lead Consultant/Project Architect</t>
  </si>
  <si>
    <t>P.O. Box 56293 - 00200</t>
  </si>
  <si>
    <t>Quantity Surveyor</t>
  </si>
  <si>
    <t>Costek Alma</t>
  </si>
  <si>
    <t>P.O. Box 20852 - 00202</t>
  </si>
  <si>
    <t>PARTICULAR &amp; GENERAL PRELIMINARIES</t>
  </si>
  <si>
    <t>In the event of any discrepancies arising between the Bills of Quantities and the actual works, the site measurements shall generally take precedence. However, such discrepancies between any contract documents shall immediately be referred to the Project Manager in accordance with the Conditions of Contract.  The discrepancies shall then be treated as a variation and be dealt with in accordance with the said Conditions.</t>
  </si>
  <si>
    <t xml:space="preserve">
</t>
  </si>
  <si>
    <t>DESCRIPTION OF THE WORKS</t>
  </si>
  <si>
    <t>LOCATION OF THE SITES</t>
  </si>
  <si>
    <t>The site of the works is at Reinsurance plaza, which is located along Taifa Road within Nairobi City.</t>
  </si>
  <si>
    <t>NOTE</t>
  </si>
  <si>
    <t>The tenderer shall be deemed to have visited the above sites and familiarised himself with all site conditions prior to submission of tender.</t>
  </si>
  <si>
    <t>Special precaution shall be required throughout the contract period to avoid damage to the existing building elements, cables, drains and other services.  The Tenderer shall take special note that these are live sites with on going government and business organizations and any disruption of services will be devastating and costly.</t>
  </si>
  <si>
    <t>The contractor shall allow for expeditiously making good any damage arising from his actions during execution of this contract at his own expense.</t>
  </si>
  <si>
    <t>GENERAL SPECIFICATIONS</t>
  </si>
  <si>
    <t>The contract completion period must be strictly adhered to by the Contractor.</t>
  </si>
  <si>
    <t>The Project Manager shall strictly monitor the contractor's progress in relation to the progress chart and should it be found necessary, the Project Manager shall inform the contractor in writing that his actual performance on any of the sites is not satisfactory.</t>
  </si>
  <si>
    <t>The contractor shall allow in his rates for any interference that he may encounter in the course of execution of the works for the Client may in some cases ask the contractor not to proceed with the works until some activities within the sites are completed.</t>
  </si>
  <si>
    <t>The contractor shall also allow in his rates for any movement of furniture and filing records that he may encounter on the site.</t>
  </si>
  <si>
    <t>Allow for providing, erecting, maintaining throughout the course of the Contract and afterwards clearing away a signboard as designed, specified and approved by the  Project Manager</t>
  </si>
  <si>
    <t>The contractor shall not be allowed to house labour on any of the sites.  Allow for transporting workers to and from the sites during the tenure of the contract.</t>
  </si>
  <si>
    <t>The contractor shall allow for providing adequate security for the works and the workers in the course of execution of this contract.  No claim will be entertained from the Contractor for not maintaining adequate security for both the works and workers.</t>
  </si>
  <si>
    <t>The contractor shall allow in his rates for any costs he deems that he may incur by having to complete these works within the stipulated contract period.</t>
  </si>
  <si>
    <t>All materials for incorporation in the works must be stored on each site before payment is effected, unless specifically exempted by the Project Manager.  This is to include materials of the contractor, nominated sub - contractors and nominated suppliers.</t>
  </si>
  <si>
    <t>Prior to the commencement of any work, the contractor is to ascertain from the relevant Authority(ies) the exact position, depth and level of all existing services in the area and he shall make whatever provisions may be required by the authorities concerned for the support, maintenance and protection of such services.</t>
  </si>
  <si>
    <t>Tender documents are as listed in the Contents Page.  The Tenderer should check and confirm that all the documents are included otherwise to notify the Project Manager of any discrepancy before submission of the tender.</t>
  </si>
  <si>
    <t>KSHSS</t>
  </si>
  <si>
    <t>Total Total Carried to Collection                                    KSHS</t>
  </si>
  <si>
    <t>EXCEPTIONS TO THE STANDARD METHOD OF MEASUREMENT</t>
  </si>
  <si>
    <t>"Fix Only" shall mean take delivery, load and transport to Sites where necessary, unload, store, unpack, assemble as necessary, distribute to position, hoist and fix only.</t>
  </si>
  <si>
    <t>Allow for transporting of workmen, materials, etc., to and from the Sites at such hours and by such routes as may be permitted by the competent authorities.</t>
  </si>
  <si>
    <t>All materials and workmanship used in the execution of the work shall be of the best quality and description unless otherwise stated. The contractor shall order all materials to be obtained from overseas immediately after the Contract is signed and shall also ensure they are on each site when required for use in the works. The Bills of Quantities shall not be used for the purpose of ordering materials.</t>
  </si>
  <si>
    <t>SIGN FOR MATERIALS SUPPLIED BY THE CLIENT.</t>
  </si>
  <si>
    <t>The contractor will be required to sign a receipt for all articles and materials supplied by the Client at the time of taking delivery thereof, as having received them in good order and condition, and will thereafter be responsible for any loss or damage and for replacements of any such loss or damage with articles and/or materials which will be supplied by the Client at the current market prices including Customs Duty and V.A.T., all at the contractor's own cost and  expense, to the satisfaction of the Project Manager</t>
  </si>
  <si>
    <t>The contractor shall provide at his own risk and cost where directed on each site weather proof lock-up sheds and make good damaged or disturbed surfaces upon completion to the satisfaction of the Project Manager.  Nominated Sub-contractors are to be made liable for the cost of any storage accommodation provided especially for their use.</t>
  </si>
  <si>
    <t>The contractor shall furnish at his own cost any samples of materials or workmanship including concrete test cubes required for the works that may be called for by the Project Manager for his approval until such samples are approved by the Project Manager and the Client, may reject any materials or workmanship not in his opinion  to be up to approved samples. The Project Manager shall arrange for the testing of such materials as he may at his discretion deem desirable, but the testing shall be made at the expense of the contractor and not at the expense of the Client. The contractor shall pay for the testing in accordance with the current scale of testing charges laid down by the Ministry of Transport, Infrastructure, Housing, Urban Development and Public Works.</t>
  </si>
  <si>
    <t>The procedure for submitting samples of materials for testing and the method of marking for identification shall be as laid down by the Project Manager.  The contractor shall allow in his tender for such samples and tests except those in connection with nominated sub-contractors' work.</t>
  </si>
  <si>
    <t>The Contractor must make himself fully acquainted with current Acts and Regulations, including Police Regulations regarding the movement, housing, security and control of labour, labour camps , passes for transport, etc. It is most important that the contractor, before tendering, shall obtain from the relevant Authority the fullest information regarding all such regulations and/or restrictions which may affect the organisation of the works, supply and control of labour, etc., and allow accordingly in his tender. No claim in respect of want of knowledge in this connection will be entertained.</t>
  </si>
  <si>
    <t>In particular the contractor shall allow for complying with the Conditions that may be imposed by the National Environmental Management Authority (NEMA).</t>
  </si>
  <si>
    <t>Maintain as required throughout the execution of the works and make good any damage to public or private roads arising from or consequent upon the execution of the works to the satisfaction of the local and other competent authority and the Project Manager</t>
  </si>
  <si>
    <t>Total Carried to Collection                      KSHSs</t>
  </si>
  <si>
    <t>The contractor shall take every precaution to avoid damage to all existing property including Building elements, Finishes, Fittings,  roads, cables, drains and other services and he will be held responsible for and shall make good all such damage arising from the execution of this contract at his own expense to the satisfaction of the Project Manager</t>
  </si>
  <si>
    <t>VISITING OF SITES .</t>
  </si>
  <si>
    <t>The contractor is recommended to visit each site which is described in the Particular Preliminaries hereof. He shall be deemed to have acquainted himself therewith as to its nature, position, means of access or any other matter which, may affect his tender. No claim arising from his failure to comply with this recommendation will be considered.</t>
  </si>
  <si>
    <t>ACCESS TO SITES AND TEMPORARY ROADS.</t>
  </si>
  <si>
    <t xml:space="preserve">Means of access to each site shall be agreed with the Client prior to commencement of the work and contractor must allow for building any necessary temporary access roads for the transport of the materials, plant and workmen as may be required for the complete execution of the works including the provision of temporary culverts, crossings, bridges, or any other means of gaining access to the Sites. Upon completion of the works, the contractor shall remove such temporary access roads; temporary culverts, bridges, etc., and make good and reinstate all works and surfaces disturbed to the satisfaction of the Project Manager. </t>
  </si>
  <si>
    <t>The contractor shall provide for Repair and cleaning of any parts that will be assigned and used as the office for the Consultants and or their assistants during the whole period of execution of the works.</t>
  </si>
  <si>
    <t>The contractor shall abide by the Client's instructions regarding the use of washrooms that will be allocated him for the use by his workers. He shall provide a cleaner and detergents for cleaning the same so as to ensure its cleanliness to the satisfaction of the Client and the Project Manager,  Failure to do so may lead to denial of use of the washrooms.</t>
  </si>
  <si>
    <t>WATER AND ELECTRICITY FOR THE WORKS</t>
  </si>
  <si>
    <t>The contractor shall provide at his own risk and cost all necessary water, electric light and power required for use in the works. The contractor must make his own arrangements for connection to the nearest suitable water main and/or for metering the water used. He must also provide temporary tanks and meters as required at his own cost and clear away when no longer required and make good on completion to the entire satisfaction of the Project Manager . The contractor shall pay all charges in connection herewith. No guarantee is given or implied that sufficient water will be available from mains and the contractor must make his own arrangements for augmenting this supply at his own cost. Nominated Sub contractors are to be made liable for the cost of any water or electric current used and for any installation provided especially for their own use.</t>
  </si>
  <si>
    <t>Notwithstanding the foregoing the Contractor may agree with the Client to use the power and water on site and reimburse the Client for the same by use of check meters.</t>
  </si>
  <si>
    <t>The Sanitation of the works shall be arranged and maintained by the contractor to the satisfaction of the Government and/or Local Authorities, Labour Department and the Project Manager</t>
  </si>
  <si>
    <t>The working hours for this project will be as stipulated in the Instructions to the Tenderers i.e. between 8.00AM and 6.00PM.  The Contractor shall allow for this working arrangement against this item as no claim regarding this limitation will be entertained or allowed.</t>
  </si>
  <si>
    <t>The contractor shall provide within two weeks of Possession of the sites and in agreement with the Project Manager a Progress Chart for the whole of the works including the works of Nominated Sub-contractors; one copy to be handed to the Project Manager and a further copy to be retained on each site. Progress to be recorded and chart to be amended as necessary as the work proceeds.</t>
  </si>
  <si>
    <t>In the final account all P.C. Sums shall be deducted and the amount properly expended upon the Project Manager's order in respect of each of them added to the Contract sum. The contractor shall produce to the Project Manager such quotations, invoices or bills, properly receipted, as may be necessary to show the actual details of the sums paid by the contractor. Items of profit upon P.C. Sums shall be adjusted in the final account pro-rata to the amount paid. Items of "attendance" following P.C. sums shall be adjusted pro-rata to the physical extent of the work executed (not prorata to the amount paid) and this shall apply though the contractor's Bills show a percentage in the rate column in respect of them.</t>
  </si>
  <si>
    <t>The contractor shall allow for the attendance of trade upon trade and shall afford any tradesmen or other persons employed for the execution of any work not included in this Contract every facility for carrying out their work and also for use of his ordinary scaffolding. The contractor, however, shall not be required to erect any special scaffolding for them. The contractor shall perform such cutting away for and making good after the work of such tradesmen or persons as may be ordered by the Project Manager and the work will be measured and paid for to the extent executed at rates provided in these Bills.</t>
  </si>
  <si>
    <t>All work described as "Provisional" in these Bills of Quantities is subject to remeasurement in order to ascertain the actual quantity executed for which payment will be made. All "Provisional" and other work liable to adjustment under this Contract shall be left uncovered for a reasonable time to allow all measurements needed for such adjustment to be taken by the Project Manager. Immediately the work is ready for measuring, the contractor shall give notice to the Project Manager. If the contractor makes default in these respects he shall if the Project Manager so directs uncover the work to enable all measurements to be taken and afterwards reinstate at his own expense.</t>
  </si>
  <si>
    <t>Materials of any kind obtained from the demolitions shall be the property of the Client. Unless the Client directs otherwise such materials shall be dealt with as provided in the Contract. Such materials shall only be used in the works, in substitution of materials which the contractor would otherwise have had to supply with the written permission of the Client, should such permission be given, the contractor shall make due allowance for the value of the materials so used at a price to be agreed.</t>
  </si>
  <si>
    <t>Provide protection of the whole of the works contained in the Bills of Quantities, including casing , casing up, covering or such other means as may be necessary to avoid damage to the satisfaction of the Client and remove such protection when no longer required and make good any damage which may nevertheless have been done at completion free of cost to the client.</t>
  </si>
  <si>
    <t>CLEANING</t>
  </si>
  <si>
    <t>Collect all rubbish and debris from the Buildings and Sites as it accumulates and at the completion of the works and deposit them where directed by the Project Manager.All. waste, plant, scaffolding and unused materials at completion should be removed from the Sites.</t>
  </si>
  <si>
    <t>Clean and flush all gutters, rainwater and waste pipes, manholes and drains, wash (except where such treatment might cause damage) and clean all floors, sanitary fittings, glass inside and outside and any other parts of the works and remove all marks, blemishes, stains and defects from joinery, fittings and decorated surfaces generally, polish door furniture and bright parts of metalwork and leave the whole of the buildings watertight, clean, perfect and fit for occupation to the approval of the Project Manager</t>
  </si>
  <si>
    <t>Unless specifically stated otherwise in the Particular Preliminaries this is a firm price contract and fluctuations clause shall not apply.</t>
  </si>
  <si>
    <t>The contractor's attention is drawn to legal notice No. 237 of October, 1971, which requires payment by the contractor of a Training Levy at the rate of 1/4 % of the Contract sum on all contracts of more than KSHS. 50,000.00 in value and his tender must include for all cost arising therefrom.</t>
  </si>
  <si>
    <t>MATERIALS ON SITES</t>
  </si>
  <si>
    <t>All materials for incorporation in the works must be stored on or adjacent to each site before payment is effected unless specifically exempted by the Project Manager. This includes the materials of the Main contractor, Nominated Sub- contractors and Nominated Suppliers.</t>
  </si>
  <si>
    <t>The contractor shall enclose the Site, as shown on the Site plan with a hoarding 3.5 metres high, with openings and gates as required constructed of substantial timbers to approval and covered with new galvanised corrugated  iron sheeting painted to approval.</t>
  </si>
  <si>
    <t xml:space="preserve">The contractor shall enclose the site with a hoarding 2400mm high consisting of iron sheets gauge 30 on 100 x 50 mm 2nd grade treated sawn cypress timber posts firmly secured at 1800 mm centres with two 75 x 50 mm second grade treated sawn cypress timber rails. The Contractor is in addition required to take all precautions necessary for the safe custody of the works, materials, plant, public and Employer's property on the site.Allow for the following Provisional lengths; - </t>
  </si>
  <si>
    <t>Total Carried to Collection                                       KSHSs</t>
  </si>
  <si>
    <t>LOWER BASEMENT</t>
  </si>
  <si>
    <t>Wash down, fill cracks, prepare surfaces  and apply two coats external quality paint composed of pure acrylic/Vinyl and or Silicon to guard against humidity, Alkali and moulds on previously painted surfaces of;</t>
  </si>
  <si>
    <t>Columns</t>
  </si>
  <si>
    <t>Painting to Balustrading</t>
  </si>
  <si>
    <t>Prepare and apply two undercoats and one gloss finishing coat oil paint to previuously painted wood surfaces of;</t>
  </si>
  <si>
    <t>Wash down, fill cracks, prepare surfaces  and apply two coats emulsion paint composed of pure acrylic/Vinyl and or Silicon to guard against humidity, Alkali and moulds on previously painted surfaces of;</t>
  </si>
  <si>
    <t>LM</t>
  </si>
  <si>
    <t>Soffites of landings</t>
  </si>
  <si>
    <t xml:space="preserve">LOWER BASEMENT          SECTION SUMMARY     </t>
  </si>
  <si>
    <t>UPPER BASEMENT</t>
  </si>
  <si>
    <t xml:space="preserve">UPPER BASEMENT          SECTION SUMMARY     </t>
  </si>
  <si>
    <t>GROUND FLOOR</t>
  </si>
  <si>
    <t xml:space="preserve">Painting to walls in common areas </t>
  </si>
  <si>
    <t>Painting to external walls</t>
  </si>
  <si>
    <t>Surfaces of railing girth 200 - 300mm</t>
  </si>
  <si>
    <t>Carried Forward</t>
  </si>
  <si>
    <t>Brought Forward</t>
  </si>
  <si>
    <t>Replacement of Worn out sunshading</t>
  </si>
  <si>
    <t>Touch up primer, apply bonding coat, prepare and spray two undercoats and one coat gloss finishing oil paint on metal;</t>
  </si>
  <si>
    <t>Carefully remove all existing worn out sunshading to the   stock them on the ground level where directed by the Client.</t>
  </si>
  <si>
    <t>Reinsurance Signage</t>
  </si>
  <si>
    <t xml:space="preserve">GROUND FLOOR               SECTION SUMMARY     </t>
  </si>
  <si>
    <t>MEZZANINE FLOOR</t>
  </si>
  <si>
    <t xml:space="preserve">MEZZANINE FLOOR           SECTION SUMMARY     </t>
  </si>
  <si>
    <t>PODIUM FLOOR</t>
  </si>
  <si>
    <t xml:space="preserve">PODIUM FLOOR           SECTION SUMMARY     </t>
  </si>
  <si>
    <t>FIRST FLOOR</t>
  </si>
  <si>
    <t xml:space="preserve">FIRST FLOOR                   SECTION SUMMARY     </t>
  </si>
  <si>
    <t>TYPICAL FLOORS (2ND-14TH FLOORS)</t>
  </si>
  <si>
    <t xml:space="preserve">TYPICAL FLOORS          SECTION SUMMARY     </t>
  </si>
  <si>
    <t>ELEMENT NO. 2                  TOTAL CARRIED TO</t>
  </si>
  <si>
    <t>ELEMENT NO.2</t>
  </si>
  <si>
    <t>ELEMENT NO.3</t>
  </si>
  <si>
    <t>ELEMENT NO. 3                  TOTAL CARRIED TO</t>
  </si>
  <si>
    <t>ELEMENT NO.4</t>
  </si>
  <si>
    <t>ELEMENT NO. 4                  TOTAL CARRIED TO</t>
  </si>
  <si>
    <t>ELEMENT NO.5</t>
  </si>
  <si>
    <t>ELEMENT NO. 5                  TOTAL CARRIED TO</t>
  </si>
  <si>
    <t>ELEMENT NO.6</t>
  </si>
  <si>
    <t>ELEMENT NO. 6                  TOTAL CARRIED TO</t>
  </si>
  <si>
    <t>ELEMENT NO.7</t>
  </si>
  <si>
    <t>ELEMENT NO. 7                  TOTAL CARRIED TO</t>
  </si>
  <si>
    <t>ELEMENT NO.8</t>
  </si>
  <si>
    <t>15TH FLOOR</t>
  </si>
  <si>
    <t xml:space="preserve">15TH FLOOR                   SECTION SUMMARY     </t>
  </si>
  <si>
    <t>ELEMENT NO.8                TOTAL CARRIED TO</t>
  </si>
  <si>
    <t>ELEMENT NO.9</t>
  </si>
  <si>
    <t>16TH FLOOR</t>
  </si>
  <si>
    <t xml:space="preserve">16TH FLOOR                   SECTION SUMMARY     </t>
  </si>
  <si>
    <t>ELEMENT NO.10</t>
  </si>
  <si>
    <t>17TH FLOOR</t>
  </si>
  <si>
    <t xml:space="preserve">17TH FLOOR                   SECTION SUMMARY     </t>
  </si>
  <si>
    <t>ELEMENT NO.9                TOTAL CARRIED TO</t>
  </si>
  <si>
    <t>ELEMENT NO.10                TOTAL CARRIED TO</t>
  </si>
  <si>
    <t>REPAIRS</t>
  </si>
  <si>
    <t>Painting to Balustrading (stair and ramp)</t>
  </si>
  <si>
    <t>SECTION NO. 02 -  PAINTWORKS</t>
  </si>
  <si>
    <t>3</t>
  </si>
  <si>
    <t>4</t>
  </si>
  <si>
    <t>5</t>
  </si>
  <si>
    <t>6</t>
  </si>
  <si>
    <t>7</t>
  </si>
  <si>
    <t>8</t>
  </si>
  <si>
    <t>9</t>
  </si>
  <si>
    <t>10</t>
  </si>
  <si>
    <t>Lower basement</t>
  </si>
  <si>
    <t>Upper Basement</t>
  </si>
  <si>
    <t>Ground Floor</t>
  </si>
  <si>
    <t>Mezzanine Floor</t>
  </si>
  <si>
    <t>Podium Floor</t>
  </si>
  <si>
    <t>First Floor</t>
  </si>
  <si>
    <t>Typical Floors (2ND-14TH Floor)</t>
  </si>
  <si>
    <t>15TH Floor</t>
  </si>
  <si>
    <t>16TH Floor</t>
  </si>
  <si>
    <t>17TH Floor</t>
  </si>
  <si>
    <t>SUM</t>
  </si>
  <si>
    <t>REPAIR WORKS             TO MAIN SUMMARY</t>
  </si>
  <si>
    <t>Timber handrail girth 200-300mm</t>
  </si>
  <si>
    <r>
      <t>1) The contractor to allow in his rates for the scrapping off of the existing paint and  for the preparation of the surfaces before repainting of these surfaces</t>
    </r>
    <r>
      <rPr>
        <b/>
        <u val="single"/>
        <sz val="10"/>
        <rFont val="Arial"/>
        <family val="2"/>
      </rPr>
      <t xml:space="preserve"> </t>
    </r>
  </si>
  <si>
    <r>
      <t xml:space="preserve">Provide  a </t>
    </r>
    <r>
      <rPr>
        <b/>
        <sz val="10"/>
        <rFont val="Arial"/>
        <family val="2"/>
      </rPr>
      <t>Provisional Sum of Kenya Shillings One Hundred and FiftyThousand</t>
    </r>
    <r>
      <rPr>
        <sz val="10"/>
        <rFont val="Arial"/>
        <family val="2"/>
      </rPr>
      <t xml:space="preserve"> for repairs to leaking pipes</t>
    </r>
  </si>
  <si>
    <r>
      <t xml:space="preserve">Provide  a </t>
    </r>
    <r>
      <rPr>
        <b/>
        <sz val="10"/>
        <rFont val="Arial"/>
        <family val="2"/>
      </rPr>
      <t>Provisional Sum of Kenya Shillings Two Hundred and FiftyThousand</t>
    </r>
    <r>
      <rPr>
        <sz val="10"/>
        <rFont val="Arial"/>
        <family val="2"/>
      </rPr>
      <t xml:space="preserve"> for painting the service pipes including signages</t>
    </r>
  </si>
  <si>
    <r>
      <t xml:space="preserve">Provide  a </t>
    </r>
    <r>
      <rPr>
        <b/>
        <sz val="10"/>
        <rFont val="Arial"/>
        <family val="2"/>
      </rPr>
      <t>Provisional Sum of Kenya Shillings Twenty sevenThousand</t>
    </r>
    <r>
      <rPr>
        <sz val="10"/>
        <rFont val="Arial"/>
        <family val="2"/>
      </rPr>
      <t xml:space="preserve"> for numbering of parking lots (60No.)</t>
    </r>
  </si>
  <si>
    <r>
      <t xml:space="preserve">Provide  a </t>
    </r>
    <r>
      <rPr>
        <b/>
        <sz val="10"/>
        <rFont val="Arial"/>
        <family val="2"/>
      </rPr>
      <t>Provisional Sum of Kenya Shillings One Hundred and FiftyThousand</t>
    </r>
    <r>
      <rPr>
        <sz val="10"/>
        <rFont val="Arial"/>
        <family val="2"/>
      </rPr>
      <t xml:space="preserve"> for painting the service pipes including signages</t>
    </r>
  </si>
  <si>
    <t>The works to be carried out under this contract comprise repainting of external and internal common areas and repair of damaged sunshading devices and other minor repairs.</t>
  </si>
  <si>
    <t>EMPLOYER</t>
  </si>
  <si>
    <t>The  "Employer" is      Kenya Reinsurance Corporation Ltd</t>
  </si>
  <si>
    <t xml:space="preserve">                                    P.O. Box 30271-00100</t>
  </si>
  <si>
    <t>The term "Employer" and "Client" wherever used in the  contract document shall be synonymous</t>
  </si>
  <si>
    <t>CONSULTANTS</t>
  </si>
  <si>
    <t>Architects and/or Lead Consultant:</t>
  </si>
  <si>
    <t>Heritage Associate Ltd</t>
  </si>
  <si>
    <r>
      <t>P.O Box 56293 – 00200,</t>
    </r>
    <r>
      <rPr>
        <b/>
        <sz val="10"/>
        <rFont val="Arial"/>
        <family val="2"/>
      </rPr>
      <t xml:space="preserve"> NAIROBI</t>
    </r>
  </si>
  <si>
    <t>Quantity Surveyor:</t>
  </si>
  <si>
    <t xml:space="preserve">Costek Alma </t>
  </si>
  <si>
    <t>Electrical/Mechanical Engineer:</t>
  </si>
  <si>
    <t>Gedox Associates,</t>
  </si>
  <si>
    <r>
      <t xml:space="preserve">P.O Box 64441 - 00620 , </t>
    </r>
    <r>
      <rPr>
        <b/>
        <sz val="10"/>
        <rFont val="Arial"/>
        <family val="2"/>
      </rPr>
      <t>NAIROBI</t>
    </r>
  </si>
  <si>
    <t>Particulars of insertions to be made in the Appendix to the Contract Agreement will be found in the Particular Preliminaries part of these Bills of Quantities</t>
  </si>
  <si>
    <t>MEZZANINE FLOOR CONTINUED</t>
  </si>
  <si>
    <t>PODIUM FLOOR CONTINUED</t>
  </si>
  <si>
    <t>FIRST FLOOR CONTINUED</t>
  </si>
  <si>
    <t>TYPICAL FLOORS CONTINUED</t>
  </si>
  <si>
    <t>15TH FLOOR- CONTINUED</t>
  </si>
  <si>
    <t>16TH FLOOR- CONTINUED</t>
  </si>
  <si>
    <t>17TH FLOOR- CONTINUED</t>
  </si>
  <si>
    <t>Cement and sand (1:4) screed trowelled smooth: beds to receive flooring</t>
  </si>
  <si>
    <t>32mm Thick screed laid to falls to receive waterproofing</t>
  </si>
  <si>
    <t>Water proofing</t>
  </si>
  <si>
    <t xml:space="preserve">4mm Thick APP membrane laid in accordance to manufacturer's specifications on screed (m/s); laid to falls and cross falls not exceeding 15degrees from horizontal with and including turned ends </t>
  </si>
  <si>
    <t>Clean and repolish clay wall tiles using necessary reagents to architect's approval and satisfaction</t>
  </si>
  <si>
    <t>GROUND FLOOR-CONTINUED</t>
  </si>
  <si>
    <t>ELEMENT NO.11</t>
  </si>
  <si>
    <t>ROOF FLOOR</t>
  </si>
  <si>
    <t>MACHINE ROOM</t>
  </si>
  <si>
    <t>Roof Floor</t>
  </si>
  <si>
    <t>11</t>
  </si>
  <si>
    <t>ELEMENT NO.11              TOTAL CARRIED TO</t>
  </si>
  <si>
    <t xml:space="preserve">ROOF FLOOR                   SECTION SUMMARY     </t>
  </si>
  <si>
    <t>ELEMENT NO.1</t>
  </si>
  <si>
    <t>Slab on stairs</t>
  </si>
  <si>
    <t>Carefully hack out existing plaster, waterproofing membrane  load and cart away arising debris and make good all disturbed areas</t>
  </si>
  <si>
    <r>
      <t xml:space="preserve">Prices </t>
    </r>
    <r>
      <rPr>
        <b/>
        <sz val="10"/>
        <rFont val="Arial"/>
        <family val="2"/>
      </rPr>
      <t>SHALL BE INSERTED</t>
    </r>
    <r>
      <rPr>
        <sz val="10"/>
        <rFont val="Arial"/>
        <family val="2"/>
      </rPr>
      <t xml:space="preserve"> against items of “preliminaries” in the tenderer’s priced Bills of Quantities. </t>
    </r>
  </si>
  <si>
    <r>
      <t>C.M. or CM</t>
    </r>
    <r>
      <rPr>
        <sz val="10"/>
        <rFont val="Arial"/>
        <family val="2"/>
      </rPr>
      <t xml:space="preserve">                  Shall mean cubic metre</t>
    </r>
  </si>
  <si>
    <r>
      <t>S.M. or SM</t>
    </r>
    <r>
      <rPr>
        <sz val="10"/>
        <rFont val="Arial"/>
        <family val="2"/>
      </rPr>
      <t xml:space="preserve">                  Shall mean square metre</t>
    </r>
  </si>
  <si>
    <r>
      <t>L.M. or LM</t>
    </r>
    <r>
      <rPr>
        <sz val="10"/>
        <rFont val="Arial"/>
        <family val="2"/>
      </rPr>
      <t xml:space="preserve">                  Shall mean linear metre</t>
    </r>
  </si>
  <si>
    <r>
      <t>MM</t>
    </r>
    <r>
      <rPr>
        <sz val="10"/>
        <rFont val="Arial"/>
        <family val="2"/>
      </rPr>
      <t xml:space="preserve">   or mm                Shall mean Millimetre</t>
    </r>
  </si>
  <si>
    <r>
      <t>Kg.   or KG</t>
    </r>
    <r>
      <rPr>
        <sz val="10"/>
        <rFont val="Arial"/>
        <family val="2"/>
      </rPr>
      <t xml:space="preserve">                 Shall mean Kilogramme</t>
    </r>
  </si>
  <si>
    <r>
      <t>No.  or No.</t>
    </r>
    <r>
      <rPr>
        <sz val="10"/>
        <rFont val="Arial"/>
        <family val="2"/>
      </rPr>
      <t xml:space="preserve">                 Shall mean Number</t>
    </r>
  </si>
  <si>
    <r>
      <t>Prs.  or  PRS</t>
    </r>
    <r>
      <rPr>
        <sz val="10"/>
        <rFont val="Arial"/>
        <family val="2"/>
      </rPr>
      <t xml:space="preserve">              Shall mean Pairs</t>
    </r>
  </si>
  <si>
    <r>
      <t xml:space="preserve">B.S.                            </t>
    </r>
    <r>
      <rPr>
        <sz val="10"/>
        <rFont val="Arial"/>
        <family val="2"/>
      </rPr>
      <t xml:space="preserve">Shall mean the British Standard Specification Published </t>
    </r>
  </si>
  <si>
    <r>
      <t>Ditto</t>
    </r>
    <r>
      <rPr>
        <sz val="10"/>
        <rFont val="Arial"/>
        <family val="2"/>
      </rPr>
      <t xml:space="preserve">                            Shall mean the whole of the preceding description </t>
    </r>
  </si>
  <si>
    <r>
      <t xml:space="preserve">m.s.    </t>
    </r>
    <r>
      <rPr>
        <sz val="10"/>
        <rFont val="Arial"/>
        <family val="2"/>
      </rPr>
      <t xml:space="preserve">                         Shall mean measured separately.</t>
    </r>
  </si>
  <si>
    <r>
      <t xml:space="preserve">a.b.d   </t>
    </r>
    <r>
      <rPr>
        <sz val="10"/>
        <rFont val="Arial"/>
        <family val="2"/>
      </rPr>
      <t xml:space="preserve">                         Shall mean as before described.</t>
    </r>
  </si>
  <si>
    <r>
      <t xml:space="preserve">                                    </t>
    </r>
    <r>
      <rPr>
        <b/>
        <sz val="10"/>
        <rFont val="Arial"/>
        <family val="2"/>
      </rPr>
      <t>NAIROBI</t>
    </r>
  </si>
  <si>
    <r>
      <t>P.O. Box 20852 - 00202,</t>
    </r>
    <r>
      <rPr>
        <b/>
        <sz val="10"/>
        <rFont val="Arial"/>
        <family val="2"/>
      </rPr>
      <t xml:space="preserve"> NAIROBI</t>
    </r>
  </si>
  <si>
    <r>
      <t xml:space="preserve">        </t>
    </r>
    <r>
      <rPr>
        <b/>
        <u val="single"/>
        <sz val="10"/>
        <rFont val="Arial"/>
        <family val="2"/>
      </rPr>
      <t>COLLECTION</t>
    </r>
  </si>
  <si>
    <t>Paint Works</t>
  </si>
  <si>
    <t>SECTION NO. 03 - REPAIRS</t>
  </si>
  <si>
    <t>Prepare and apply two undercoats and one gloss finishing coat oil paint to previously painted wood surfaces of;</t>
  </si>
  <si>
    <t>Ceilings</t>
  </si>
  <si>
    <t>Sloping soffites of staircases</t>
  </si>
  <si>
    <t>Plastered walls</t>
  </si>
  <si>
    <r>
      <t xml:space="preserve">Provide  a </t>
    </r>
    <r>
      <rPr>
        <b/>
        <sz val="10"/>
        <rFont val="Arial"/>
        <family val="2"/>
      </rPr>
      <t>Provisional Sum of Kenya Shillings Twenty two thousand five hundred</t>
    </r>
    <r>
      <rPr>
        <sz val="10"/>
        <rFont val="Arial"/>
        <family val="2"/>
      </rPr>
      <t xml:space="preserve"> for numbering of parking lots (50No.)</t>
    </r>
  </si>
  <si>
    <r>
      <t>Prepare and apply two undercoats and one gloss finishing coat oil paint to previ</t>
    </r>
    <r>
      <rPr>
        <u val="single"/>
        <sz val="10"/>
        <rFont val="Arial"/>
        <family val="2"/>
      </rPr>
      <t>ously painted wood surfaces of;</t>
    </r>
  </si>
  <si>
    <t>Painting to Sun breakers</t>
  </si>
  <si>
    <t>Surface of sun breakers</t>
  </si>
  <si>
    <t>Rendered walls.</t>
  </si>
  <si>
    <t>ROOF LEVEL</t>
  </si>
  <si>
    <t>Roof Level</t>
  </si>
  <si>
    <t>Sand,touch up primer, apply bonding coat, prepare and spray two undercoats and one coat gloss finishing oil paint on metal;</t>
  </si>
  <si>
    <t>Painting to external walls and slab</t>
  </si>
  <si>
    <t>Replacement of Worn out Sun breakers</t>
  </si>
  <si>
    <t>Carefully hack out existing 32mm Thick screed, waterproofing membrane  load and cart away arising debris and make good all disturbed areas</t>
  </si>
  <si>
    <t>Cutting for turning in ends of App 150mm Wide</t>
  </si>
  <si>
    <t>NO.</t>
  </si>
  <si>
    <t>Expansion joints</t>
  </si>
  <si>
    <t>25mm Thick filler between surfaces, 200mm wide</t>
  </si>
  <si>
    <t>Carefully bring down all existing worn out sun breakers as directed by the Architect, load and cart away arising debris from site.</t>
  </si>
  <si>
    <r>
      <t xml:space="preserve">1) The contractor to allow in his rates for hoisting of the  Sun breakers by use of hoisting cranes/ or craddles - </t>
    </r>
    <r>
      <rPr>
        <b/>
        <u val="single"/>
        <sz val="10"/>
        <rFont val="Arial"/>
        <family val="2"/>
      </rPr>
      <t xml:space="preserve">Average height 4.65m </t>
    </r>
  </si>
  <si>
    <t>Clay tiles</t>
  </si>
  <si>
    <t>Carefully hack out existing floor tiles including screed and dispose-off from site to Architect's approval, load and cart away arising debris and make good all disturbed areas</t>
  </si>
  <si>
    <t>Cement and sand (1:3) screed trowelled smooth: beds to receive flooring</t>
  </si>
  <si>
    <t>Cut back edge of filler to form 20 x 15mm groove and point mastic joint sealer</t>
  </si>
  <si>
    <t>32mm Thick  to receive clay tile flooring</t>
  </si>
  <si>
    <t>13 mm Thick  Tile paving bedded and jointed in cement and sand 1:1 and pointed in tinted cement to match the existing tiles to architect's approval</t>
  </si>
  <si>
    <t>Clean and repolish clay floor tiles ditto</t>
  </si>
  <si>
    <t>New Sun breakers</t>
  </si>
  <si>
    <r>
      <t xml:space="preserve">1) The contractor to allow in his rates for hoisting of the  Sun breakers by use of hoisting cranes/ or craddles - </t>
    </r>
    <r>
      <rPr>
        <b/>
        <u val="single"/>
        <sz val="10"/>
        <rFont val="Arial"/>
        <family val="2"/>
      </rPr>
      <t xml:space="preserve">Average height 9.4m </t>
    </r>
  </si>
  <si>
    <r>
      <t xml:space="preserve">1) The contractor to allow in his rates for hoisting of the  Sun breakers by use of hoisting cranes/ or craddles - </t>
    </r>
    <r>
      <rPr>
        <b/>
        <u val="single"/>
        <sz val="10"/>
        <rFont val="Arial"/>
        <family val="2"/>
      </rPr>
      <t xml:space="preserve">Average height 13.5m </t>
    </r>
  </si>
  <si>
    <r>
      <t xml:space="preserve">1) The contractor to allow in his rates for hoisting of the  Sun breakers by use of hoisting cranes/ or craddles - </t>
    </r>
    <r>
      <rPr>
        <b/>
        <u val="single"/>
        <sz val="10"/>
        <rFont val="Arial"/>
        <family val="2"/>
      </rPr>
      <t xml:space="preserve">Average height 55.9m </t>
    </r>
  </si>
  <si>
    <r>
      <t xml:space="preserve">1) The contractor to allow in his rates for hoisting of the  Sun breakers by use of hoisting cranes/ or craddles - </t>
    </r>
    <r>
      <rPr>
        <b/>
        <u val="single"/>
        <sz val="10"/>
        <rFont val="Arial"/>
        <family val="2"/>
      </rPr>
      <t xml:space="preserve">Average height 58.3m </t>
    </r>
  </si>
  <si>
    <r>
      <t xml:space="preserve">1) The contractor to allow in his rates for hoisting of the  Sun breakers by use of hoisting cranes/ or craddles - </t>
    </r>
    <r>
      <rPr>
        <b/>
        <u val="single"/>
        <sz val="10"/>
        <rFont val="Arial"/>
        <family val="2"/>
      </rPr>
      <t xml:space="preserve">Average height 61.5m </t>
    </r>
  </si>
  <si>
    <r>
      <t xml:space="preserve">1) The contractor to allow in his rates for hoisting of the  Sun breakers  by use of hoisting cranes/ or craddles - </t>
    </r>
    <r>
      <rPr>
        <b/>
        <u val="single"/>
        <sz val="10"/>
        <rFont val="Arial"/>
        <family val="2"/>
      </rPr>
      <t xml:space="preserve">Average height 68m </t>
    </r>
  </si>
  <si>
    <t>Painting to New Sun breakers</t>
  </si>
  <si>
    <t xml:space="preserve">Supply and install concrete flower pots size 6000mm x 600mm widex 600mm depth  including painting to the surfaces to match the existing </t>
  </si>
  <si>
    <t>ROOF LEVEL- CONTINUED</t>
  </si>
  <si>
    <t xml:space="preserve">ROOF LEVEL                  SECTION SUMMARY     </t>
  </si>
  <si>
    <t xml:space="preserve">Painting to walls in internal common areas </t>
  </si>
  <si>
    <t>Skim, prepare and apply one undercoat and two finishing coats of Crown Silk Vinyl paint to:-</t>
  </si>
  <si>
    <t xml:space="preserve">Gypsum surfaces </t>
  </si>
  <si>
    <t>Painting to Gypsum Partitions</t>
  </si>
  <si>
    <t>Rubb and wash down, prepare and apply one coat sanding sealer and two coats of clear polyurethane varnish to wood surfaces</t>
  </si>
  <si>
    <t>Surfaces exceeding 200 but not exceeding 300mm girth</t>
  </si>
  <si>
    <t>Skirting</t>
  </si>
  <si>
    <t>Epoxy floor finish:</t>
  </si>
  <si>
    <t>12mm Thick epoxy floor finish applied strictly as per the Manufacturer's specifications</t>
  </si>
  <si>
    <t>100 x 10mm Skirting with coved joints</t>
  </si>
  <si>
    <t xml:space="preserve">Road marking paint, not exceeding 100mm wide (provisional) </t>
  </si>
  <si>
    <t>Cat ladder</t>
  </si>
  <si>
    <t>Sum</t>
  </si>
  <si>
    <r>
      <t>Allow a provisional sum of</t>
    </r>
    <r>
      <rPr>
        <b/>
        <sz val="10"/>
        <rFont val="Arial"/>
        <family val="2"/>
      </rPr>
      <t xml:space="preserve"> Kenya Shillings Seventy thousand only</t>
    </r>
    <r>
      <rPr>
        <sz val="10"/>
        <rFont val="Arial"/>
        <family val="0"/>
      </rPr>
      <t xml:space="preserve"> for cat ladder</t>
    </r>
  </si>
  <si>
    <r>
      <t>Allow a provisional sum of</t>
    </r>
    <r>
      <rPr>
        <b/>
        <sz val="10"/>
        <rFont val="Arial"/>
        <family val="2"/>
      </rPr>
      <t xml:space="preserve"> Kenya Shillings Thirty thousand only</t>
    </r>
    <r>
      <rPr>
        <sz val="10"/>
        <rFont val="Arial"/>
        <family val="0"/>
      </rPr>
      <t xml:space="preserve"> for back support of cat ladder</t>
    </r>
  </si>
  <si>
    <t>Trap door</t>
  </si>
  <si>
    <t>MACHINE ROOM AND TANK ROOM</t>
  </si>
  <si>
    <t>I</t>
  </si>
  <si>
    <t>Fabricate,Supply and fix mild steel trap door including circular vent,paint work to match the existing to architect's approval</t>
  </si>
  <si>
    <t>Overall size 1000x1000mm high</t>
  </si>
  <si>
    <t>NO</t>
  </si>
  <si>
    <t xml:space="preserve">Mild steel Vent </t>
  </si>
  <si>
    <t>Door locks</t>
  </si>
  <si>
    <t>Carefully remove existing door locks  as directed by the Architect, load and cart away arising debris from site.</t>
  </si>
  <si>
    <t>Supply and fix the following ironmongery with matching screws : all as per Union Catalogue or equal and approved</t>
  </si>
  <si>
    <t>3 Lever mortice lock -brass complete with furniture, supplied with 3No. keys</t>
  </si>
  <si>
    <t>Carefully remove existing worn out mettalic vent on the doors complete with its accessories as directed by the Architect, load and cart away arising debris from site.</t>
  </si>
  <si>
    <t>Carefully bring down existing worn out trap door complete with its accessories as directed by the Architect, load and cart away arising debris from site.</t>
  </si>
  <si>
    <t>Supply and fix mosquito gauze including paint work to match the existing to architect's approval</t>
  </si>
  <si>
    <t>Ditto to doors</t>
  </si>
  <si>
    <t>ROOF FLOOR- CONTINUED</t>
  </si>
  <si>
    <r>
      <t xml:space="preserve">1) The contractor to allow in his rates for scaffolding externally- </t>
    </r>
    <r>
      <rPr>
        <b/>
        <u val="single"/>
        <sz val="10"/>
        <rFont val="Arial"/>
        <family val="2"/>
      </rPr>
      <t xml:space="preserve">Average height 68m </t>
    </r>
  </si>
  <si>
    <r>
      <t>2) The contractor to allow in his rates for the scraping off of the existing paint and  for the preparation of the surfaces before repainting of these surfaces</t>
    </r>
    <r>
      <rPr>
        <b/>
        <u val="single"/>
        <sz val="10"/>
        <rFont val="Arial"/>
        <family val="2"/>
      </rPr>
      <t xml:space="preserve"> </t>
    </r>
  </si>
  <si>
    <r>
      <t xml:space="preserve">1) The contractor to allow in his rates for scaffolding externally- </t>
    </r>
    <r>
      <rPr>
        <b/>
        <u val="single"/>
        <sz val="10"/>
        <rFont val="Arial"/>
        <family val="2"/>
      </rPr>
      <t xml:space="preserve">Average height 61.5m </t>
    </r>
  </si>
  <si>
    <r>
      <t xml:space="preserve">1) The contractor to allow in his rates for scaffolding externally- </t>
    </r>
    <r>
      <rPr>
        <b/>
        <u val="single"/>
        <sz val="10"/>
        <rFont val="Arial"/>
        <family val="2"/>
      </rPr>
      <t xml:space="preserve">Average height 58.3m  </t>
    </r>
  </si>
  <si>
    <r>
      <t xml:space="preserve">1) The contractor to allow in his rates for scaffolding externally- </t>
    </r>
    <r>
      <rPr>
        <b/>
        <u val="single"/>
        <sz val="10"/>
        <rFont val="Arial"/>
        <family val="2"/>
      </rPr>
      <t xml:space="preserve">Average height 55.9m  </t>
    </r>
  </si>
  <si>
    <r>
      <t xml:space="preserve">1) The contractor to allow in his rates for scaffolding externally- </t>
    </r>
    <r>
      <rPr>
        <b/>
        <u val="single"/>
        <sz val="10"/>
        <rFont val="Arial"/>
        <family val="2"/>
      </rPr>
      <t xml:space="preserve">Average height 13.5m  </t>
    </r>
  </si>
  <si>
    <r>
      <t xml:space="preserve">1) The contractor to allow in his rates for scaffolding externally- </t>
    </r>
    <r>
      <rPr>
        <b/>
        <u val="single"/>
        <sz val="10"/>
        <rFont val="Arial"/>
        <family val="2"/>
      </rPr>
      <t xml:space="preserve">Average height 9.4m  </t>
    </r>
  </si>
  <si>
    <r>
      <t xml:space="preserve">1) The contractor to allow in his rates for scaffolding externally- </t>
    </r>
    <r>
      <rPr>
        <b/>
        <u val="single"/>
        <sz val="10"/>
        <rFont val="Arial"/>
        <family val="2"/>
      </rPr>
      <t xml:space="preserve">Average height 4.65m  </t>
    </r>
  </si>
  <si>
    <t>Typical Floors (2nd-14th Floor)</t>
  </si>
  <si>
    <t>SPECIFICATIONS</t>
  </si>
  <si>
    <t>PAINT WORKS</t>
  </si>
  <si>
    <t>PROVISIONAL SUMS</t>
  </si>
  <si>
    <t>SUMMARY</t>
  </si>
  <si>
    <t xml:space="preserve">The tenderer shall include VAT in their prices as no Lumpsum addition on account of this will be accepted. </t>
  </si>
  <si>
    <t>Advance payment shall be as per the standard condition of contract.</t>
  </si>
  <si>
    <t>Refer to special conditions of contract and or Tender data sheets</t>
  </si>
  <si>
    <t xml:space="preserve">Allow for complying with all Government Acts, Orders and Regulations in connection with the employment of Labour and other matters related to the execution of the works. In particular the contractor's attention is drawn to the provisions of the Occupational Safety and Health  Act (OSHA), 2007 and his tender must include for all costs arising or resulting from compliance with any Act, Order or Regulation relating to Insurances, pensions and holidays for workpeople or to the safety, health and welfare of the work people. </t>
  </si>
  <si>
    <t>The area in each site which may be occupied by the contractor for use of storage and for the purpose of erecting workshops, etc., shall be defined on site by the Client.  The Contractor shall be responsible for any demarcation that may be required to cut off this area for his use.</t>
  </si>
  <si>
    <t>The contractor shall insure as required in Clause 13 of the Conditions of Contract. No payment on account of the work executed will be made to the contractor until he has satisfied the Project Manager either by production of an Insurance Policy or and Insurance Certificate that the provision of the foregoing Insurance Clauses have been complied with in all respects. Thereafter the Project Manager shall from time to time ascertain that premiums are duly paid up by the sub - contractor who shall if called upon to do so, produce the receipted premium renewals for the Project Manager's inspection.</t>
  </si>
  <si>
    <t>P.O. BOX 30271-00100</t>
  </si>
  <si>
    <t>SECTION VI</t>
  </si>
  <si>
    <t>MEASURED WORKS</t>
  </si>
  <si>
    <t>BILL NO. 1</t>
  </si>
  <si>
    <t>BILL NO.</t>
  </si>
  <si>
    <t xml:space="preserve"> NAME</t>
  </si>
  <si>
    <t>BILL NO.2</t>
  </si>
  <si>
    <t>Measured Works</t>
  </si>
  <si>
    <t>BILL NO.3</t>
  </si>
  <si>
    <t>Provisional Sums</t>
  </si>
  <si>
    <t>Contingency Sum</t>
  </si>
  <si>
    <t>SUMMARY ITEMS</t>
  </si>
  <si>
    <t>REINSURANCE PLAZA,NAIROBI</t>
  </si>
  <si>
    <t>PROPOSED INTERNAL AND EXTERNAL COMMON AREA IMPROVEMENTS,REFURBISHMENTS</t>
  </si>
  <si>
    <t>PROPOSED INTERNAL AND EXTERNAL COMMON AREA IMPROVEMENTS,REFURBISHMENTS AT REINSURANCE PLAZA - NAIROBI</t>
  </si>
  <si>
    <t>INVITATION TO TENDER NO……..</t>
  </si>
  <si>
    <t>Email: kenyare@kenyare.co.ke</t>
  </si>
  <si>
    <t>TENDER DOCUMENT</t>
  </si>
  <si>
    <t>Electrical/Mechanical Engineer</t>
  </si>
  <si>
    <t>Gedox Associates</t>
  </si>
  <si>
    <t>P.O. Box 64441- 00620</t>
  </si>
  <si>
    <t xml:space="preserve">The works comprise the repainting of internal common areas in the main building , repainting of all external walls, repainting and or replacement of sunbreakers, painting to podium dwart walls, railing and staircase balustrading. </t>
  </si>
  <si>
    <t>Quantity Surveyors &amp; Project Managers</t>
  </si>
  <si>
    <t>The Form of Contract shall be as stipulated in the Public Procurement Regulatory Authority Standard Tender Document for Procurement of Building Works (2020 Edition) included herein.  The Conditions of Contract are also included herein</t>
  </si>
  <si>
    <t>The Tenderer shall find and submit on the Form of Tender an approved bank who will be willing to be bound to Kenya Reinsurance Corporation in an amount equal to one per cent (1%) of the Contract amount for the due performance of the Contract up to the date of completion as certified by the Project Architect and who will, when and if called upon, sign a Bond to that effect on the relevant standard form included herein (without the addition of any limitations) on the same day as the Contract Agreement is signed, by the Client, the contractor shall furnish within twenty one days another Surety to the approval of the Client.</t>
  </si>
  <si>
    <t>In the final account all Provisional Sums shall be deducted and the value of the work properly executed in respect of them upon the Project Manager's order added to the Contract Sum. Such work shall be valued as described for Variations in Conditions No. 38 of the Conditions of Contract, but should any part of the work be executed by a Nominated Sub- contractor, the value of such work or articles for the work to be supplied by a Nominated Supplier, the value of such work or articles shall be treated as a P.C. Sum and profit and attendance comparable to that contained in the priced Bills of Quantities for similar items added.</t>
  </si>
  <si>
    <t>When any work is ordered by the Project Manager to be executed by nominated sub contractors, the contractor shall enter into sub-contracts as described in Condition No. 36 of the PPRA Conditions of Contract and shall thereafter be responsible for such sub-contractors in every respect. Unless otherwise described the contractor is to provide for sub contractors any or all of the facilities described in these Preliminaries. The contractor should price for these with the nominated Sub-contractor's work concerned in the P.C. Sums under the description "add for Attendance".</t>
  </si>
  <si>
    <t xml:space="preserve">For the full description of materials and workmanship, method of execution of the work and notes for pricing, the contractor is referred to the Ministry of Roads, Public Works and Housing General Specification dated 1976 or any subsequent revision thereof which is issued as a separate document, and which shall be allowed in all respects unless it conflicts with the General Preliminaries, Trade Preambles or other items in these Bills of Quantities. </t>
  </si>
  <si>
    <t>SECTION VII - BILL 01</t>
  </si>
  <si>
    <t>SECTION VII - BILL 02</t>
  </si>
  <si>
    <t>SECTION VII - BILL 03</t>
  </si>
  <si>
    <t>a.) Painting works</t>
  </si>
  <si>
    <t>b.) Repair works</t>
  </si>
  <si>
    <t>Sub-Total of Bills No.1-3</t>
  </si>
  <si>
    <t>Wash down, clean the existing  surfaces of;</t>
  </si>
  <si>
    <t>Sun breakers</t>
  </si>
  <si>
    <t>ROOFING PAINTWORK         TO MAIN SUMMARY</t>
  </si>
  <si>
    <t>TOTAL                                   CARRIED TO</t>
  </si>
  <si>
    <t xml:space="preserve">TOTAL FOR PARTICULAR PRELIMINARIES CARRIED TO SUMMARY </t>
  </si>
  <si>
    <t xml:space="preserve">TOTAL FOR GENERAL PRELIMINARIES CARRIED TO SUMMARY </t>
  </si>
  <si>
    <t>PREAMBLES AND PRICING NOTES</t>
  </si>
  <si>
    <t>GENERALLY</t>
  </si>
  <si>
    <t xml:space="preserve">All work is to be carried out in accordance with M.O.W.  General Specification issued in </t>
  </si>
  <si>
    <t>1976 as qualified or amended below.</t>
  </si>
  <si>
    <r>
      <t>MANUFACTURER'S NAME</t>
    </r>
    <r>
      <rPr>
        <sz val="10"/>
        <rFont val="Arial"/>
        <family val="2"/>
      </rPr>
      <t xml:space="preserve"> and catalogue reference, are given as a guide to quality only.</t>
    </r>
  </si>
  <si>
    <t>Alternative manufacture of equal quality will be accepted at the discretion of the Architect.</t>
  </si>
  <si>
    <t>EXCAVATION</t>
  </si>
  <si>
    <t>Prices are to include for excavating in all materials met with except Rock as specified.</t>
  </si>
  <si>
    <t>Prices are also to include for planking and strutting, and for destroying all white ants' nests</t>
  </si>
  <si>
    <t>in the vicinity of the building.</t>
  </si>
  <si>
    <t>CONCRETE WORK</t>
  </si>
  <si>
    <t>All concrete shall conform to the "Concrete Specification for Building 1974" issued by the</t>
  </si>
  <si>
    <t>Structural Branch of the M.O.W.  All reinforced concrete to be to class 20 of the above</t>
  </si>
  <si>
    <t>specification, and to be Guaranteed strength as described.  Cover to Reinforcement:</t>
  </si>
  <si>
    <t>Unless otherwise specified on the drawings cover is to be:-</t>
  </si>
  <si>
    <t>Foundations</t>
  </si>
  <si>
    <t>50mm</t>
  </si>
  <si>
    <t>Beams</t>
  </si>
  <si>
    <t>25mm</t>
  </si>
  <si>
    <t>Slabs</t>
  </si>
  <si>
    <t>15mm</t>
  </si>
  <si>
    <r>
      <t>Test Cubes:</t>
    </r>
    <r>
      <rPr>
        <sz val="10"/>
        <rFont val="Arial"/>
        <family val="2"/>
      </rPr>
      <t xml:space="preserve">  Allowance must be included in the Tender for the presentation of concrete</t>
    </r>
  </si>
  <si>
    <t>test cubes as required by the Consulting Engineer.</t>
  </si>
  <si>
    <r>
      <t>Precast Concrete Works:</t>
    </r>
    <r>
      <rPr>
        <sz val="10"/>
        <rFont val="Arial"/>
        <family val="2"/>
      </rPr>
      <t xml:space="preserve">  Prices are to include for handling, reinforcement, and for </t>
    </r>
  </si>
  <si>
    <t>bedding in cement mortar.  Concrete will be class 20.</t>
  </si>
  <si>
    <t>WALLING</t>
  </si>
  <si>
    <r>
      <t>Concrete Blocks:</t>
    </r>
    <r>
      <rPr>
        <sz val="10"/>
        <rFont val="Arial"/>
        <family val="2"/>
      </rPr>
      <t xml:space="preserve">  All concrete walling blocks are to be as described in M.O.W.  Standard</t>
    </r>
  </si>
  <si>
    <t>Specification for Metric Concrete Blocks issued September 1972.  Blocks shall be type B,</t>
  </si>
  <si>
    <t>medium density, and solid blocks shall have a density not less than 100kg/cm.</t>
  </si>
  <si>
    <t>Wall reinforcement shall be hoop iron, one layer per 90mm thickness, and placed in the</t>
  </si>
  <si>
    <t>bed joint of alternate courses.</t>
  </si>
  <si>
    <r>
      <t>Samples:</t>
    </r>
    <r>
      <rPr>
        <sz val="10"/>
        <rFont val="Arial"/>
        <family val="2"/>
      </rPr>
      <t xml:space="preserve">  Prices are to include for packing and sending sample blocks to M.O.W. or other</t>
    </r>
  </si>
  <si>
    <t>Testing Laboratory approved by the Structural Engineer..</t>
  </si>
  <si>
    <t>ROOFING</t>
  </si>
  <si>
    <t>All roof materials shall be as specified in the Bills of Quantities, and laid in accordance</t>
  </si>
  <si>
    <t>with the manufacturer's instructions.</t>
  </si>
  <si>
    <t>CARPENTRY AND JOINERY</t>
  </si>
  <si>
    <r>
      <t xml:space="preserve">Cypress:  </t>
    </r>
    <r>
      <rPr>
        <sz val="10"/>
        <rFont val="Arial"/>
        <family val="2"/>
      </rPr>
      <t>The grading rules for Cypress shall be the same as those for podocarpus.</t>
    </r>
  </si>
  <si>
    <t>Laminated plastic sheeting shall be fixed with an approved waterproof adhesive.</t>
  </si>
  <si>
    <t xml:space="preserve">Prices of Joinery shall include for pencil rounded arises; for protection against damage and </t>
  </si>
  <si>
    <t>for bedding frames and cills in cement mortar.</t>
  </si>
  <si>
    <t>Plugged shall mean drilling walling or concrete with a masonry drill and filling with</t>
  </si>
  <si>
    <t>proprietary plugs of the correct size.  Cutting with hammer and chisel will not be permitted.</t>
  </si>
  <si>
    <t>IRONMONGERY</t>
  </si>
  <si>
    <t>Shall be as specified in the Bills of Quantities or equal and approved.</t>
  </si>
  <si>
    <t>Prices must include for removing and refixing during and after painting, for labelling all</t>
  </si>
  <si>
    <t>keys, and for fixing with matching screws.</t>
  </si>
  <si>
    <t>METALWORK</t>
  </si>
  <si>
    <t>Structural Steelwork shall comply with M.O.W. "Structural Steelwork Specification" 1973.</t>
  </si>
  <si>
    <r>
      <t xml:space="preserve">Generally:  </t>
    </r>
    <r>
      <rPr>
        <sz val="10"/>
        <rFont val="Arial"/>
        <family val="2"/>
      </rPr>
      <t>All steelwork shall be cleaned free from rust and primed one coat of red lead</t>
    </r>
  </si>
  <si>
    <t>primer before being delivered to the site.</t>
  </si>
  <si>
    <t>Prices for Metal Windows are to include for assembling parts.  Bedding and pointing in</t>
  </si>
  <si>
    <t>mastic, building in fixing lugs, and plugging as necessary.</t>
  </si>
  <si>
    <t>PLASTERWORK AND OTHER FINISHINGS</t>
  </si>
  <si>
    <r>
      <t>Generally:</t>
    </r>
    <r>
      <rPr>
        <sz val="10"/>
        <rFont val="Arial"/>
        <family val="2"/>
      </rPr>
      <t xml:space="preserve">  All plasterwork and paving to be as described in the General Specification and</t>
    </r>
  </si>
  <si>
    <t>in these Bills of Quantities.</t>
  </si>
  <si>
    <r>
      <t xml:space="preserve">Paving:  </t>
    </r>
    <r>
      <rPr>
        <sz val="10"/>
        <rFont val="Arial"/>
        <family val="2"/>
      </rPr>
      <t>Prices are to include for brushing concrete clean, wetting and coating with cement</t>
    </r>
  </si>
  <si>
    <t>and sand grout 1:1.</t>
  </si>
  <si>
    <t>GLAZING</t>
  </si>
  <si>
    <r>
      <t>Polished Plate Glass:</t>
    </r>
    <r>
      <rPr>
        <sz val="10"/>
        <rFont val="Arial"/>
        <family val="2"/>
      </rPr>
      <t xml:space="preserve">  Shall be General Glazing Quality</t>
    </r>
  </si>
  <si>
    <r>
      <t>Prime Rebates:</t>
    </r>
    <r>
      <rPr>
        <sz val="10"/>
        <rFont val="Arial"/>
        <family val="2"/>
      </rPr>
      <t xml:space="preserve">  Prices are to include for priming rebates before placing putty.</t>
    </r>
  </si>
  <si>
    <r>
      <t>Broken or Scratched glass:</t>
    </r>
    <r>
      <rPr>
        <sz val="10"/>
        <rFont val="Arial"/>
        <family val="2"/>
      </rPr>
      <t xml:space="preserve">  The Contractor will be responsible at his own cost for</t>
    </r>
  </si>
  <si>
    <t>replacing any broken or scratched glass and handing over in perfect condition.</t>
  </si>
  <si>
    <t>PAINTING</t>
  </si>
  <si>
    <r>
      <t>Generally:</t>
    </r>
    <r>
      <rPr>
        <sz val="10"/>
        <rFont val="Arial"/>
        <family val="2"/>
      </rPr>
      <t xml:space="preserve">  Note that the Contractor is to provide scaffolding for all trades including</t>
    </r>
  </si>
  <si>
    <t>painting.</t>
  </si>
  <si>
    <r>
      <t>Painting Category:</t>
    </r>
    <r>
      <rPr>
        <sz val="10"/>
        <rFont val="Arial"/>
        <family val="2"/>
      </rPr>
      <t xml:space="preserve">  Shall be Category "A" of M.O.W. approved list and applied in</t>
    </r>
  </si>
  <si>
    <t>accordance with the Manufacturer's instructions.</t>
  </si>
  <si>
    <r>
      <t>Prices:</t>
    </r>
    <r>
      <rPr>
        <sz val="10"/>
        <rFont val="Arial"/>
        <family val="2"/>
      </rPr>
      <t xml:space="preserve">  Prices are to include for all preparatory work, coats and for protecting other work</t>
    </r>
  </si>
  <si>
    <t>and for cleaning up on completion.  Prices for painting on galvanised metal are to include</t>
  </si>
  <si>
    <t>for mordant solution as necessary.</t>
  </si>
  <si>
    <t>PLUMBING</t>
  </si>
  <si>
    <r>
      <t>Generally:</t>
    </r>
    <r>
      <rPr>
        <sz val="10"/>
        <rFont val="Arial"/>
        <family val="2"/>
      </rPr>
      <t xml:space="preserve">  All work shall be executed by an approved sub-contractor and in accordance</t>
    </r>
  </si>
  <si>
    <t>with the General Specification.</t>
  </si>
  <si>
    <r>
      <t>Descriptions:</t>
    </r>
    <r>
      <rPr>
        <sz val="10"/>
        <rFont val="Arial"/>
        <family val="2"/>
      </rPr>
      <t xml:space="preserve">  The sizes given are the internal diameter.  The words pipe and tube are</t>
    </r>
  </si>
  <si>
    <t>synonymous.</t>
  </si>
  <si>
    <r>
      <t xml:space="preserve">Prices of Pipes:  </t>
    </r>
    <r>
      <rPr>
        <sz val="10"/>
        <rFont val="Arial"/>
        <family val="2"/>
      </rPr>
      <t>Are to include for holderbats, clips, reducing bushes and straight</t>
    </r>
  </si>
  <si>
    <t>couplings.</t>
  </si>
  <si>
    <r>
      <t xml:space="preserve">Prices of Sanitary Fittings:  </t>
    </r>
    <r>
      <rPr>
        <sz val="10"/>
        <rFont val="Arial"/>
        <family val="2"/>
      </rPr>
      <t>Are to include for assembling and jointing parts plugging as</t>
    </r>
  </si>
  <si>
    <t>necessary, and all joints to services and wastes or soil pipes.</t>
  </si>
  <si>
    <t>DRAINAGE</t>
  </si>
  <si>
    <t>All work to be executed by an approved sub-contractor and in accordance with the General</t>
  </si>
  <si>
    <t>Specification.</t>
  </si>
  <si>
    <t>ELECTRICAL WORKS</t>
  </si>
  <si>
    <r>
      <t>Generally:</t>
    </r>
    <r>
      <rPr>
        <sz val="10"/>
        <rFont val="Arial"/>
        <family val="2"/>
      </rPr>
      <t xml:space="preserve">  All work shall be executed by an approved Electrical sub-contractor and in </t>
    </r>
  </si>
  <si>
    <t>accordance with the Electrical Engineer's instructions.</t>
  </si>
  <si>
    <t>ROADS AND CAR PARKS</t>
  </si>
  <si>
    <t>All work must be supervised by an experienced Road Engineer or Foreman.</t>
  </si>
  <si>
    <t>EXTERNAL WORKS</t>
  </si>
  <si>
    <t>Prices of excavation are to include for keeping excavations dry and for supporting sides.</t>
  </si>
  <si>
    <t>Brought Forward From Page 69</t>
  </si>
  <si>
    <t>Brought Forward From Page 70</t>
  </si>
  <si>
    <t>Brought Forward From Page 71</t>
  </si>
  <si>
    <t>Brought Forward From Page 72</t>
  </si>
  <si>
    <t>Reinsurance Plaza a length of 190 metres @ KSHS..........................................</t>
  </si>
  <si>
    <t>Brought Forward From Page 74</t>
  </si>
  <si>
    <t>Brought Forward From Page 75</t>
  </si>
  <si>
    <t>Brought Forward From Page 76</t>
  </si>
  <si>
    <t>Brought Forward From Page 77</t>
  </si>
  <si>
    <t>Brought Forward From Page 78</t>
  </si>
  <si>
    <t>Brought Forward From Page 79</t>
  </si>
  <si>
    <t>Brought Forward From Page 80</t>
  </si>
  <si>
    <t>Brought Forward From Page 81</t>
  </si>
  <si>
    <t>Brought Forward From Page 82</t>
  </si>
  <si>
    <t>Brought Forward From Page 83</t>
  </si>
  <si>
    <t>Brought Forward From Page 84</t>
  </si>
  <si>
    <t>89</t>
  </si>
  <si>
    <t>91</t>
  </si>
  <si>
    <t>93</t>
  </si>
  <si>
    <t>95</t>
  </si>
  <si>
    <t>97</t>
  </si>
  <si>
    <t>99</t>
  </si>
  <si>
    <t>101</t>
  </si>
  <si>
    <t>103</t>
  </si>
  <si>
    <t>105</t>
  </si>
  <si>
    <t>107</t>
  </si>
  <si>
    <t>111</t>
  </si>
  <si>
    <t>113</t>
  </si>
  <si>
    <t>114</t>
  </si>
  <si>
    <t>115</t>
  </si>
  <si>
    <t>116</t>
  </si>
  <si>
    <t>117</t>
  </si>
  <si>
    <t>118</t>
  </si>
  <si>
    <t>119</t>
  </si>
  <si>
    <t>120</t>
  </si>
  <si>
    <t>122</t>
  </si>
  <si>
    <t>108</t>
  </si>
  <si>
    <t>123</t>
  </si>
  <si>
    <t>TOTAL TENDER PRICE CARRIED FORWARD TO FORM OF TENDER</t>
  </si>
  <si>
    <t xml:space="preserve"> PROVISIONAL SUMS</t>
  </si>
  <si>
    <t>TOTAL                                     CARRIED TO</t>
  </si>
  <si>
    <t>PROVISIONAL SUMS                MAIN SUMMARY</t>
  </si>
  <si>
    <t>The works shall be executed under the direction and to the entire satisfaction in all respects of the Project Manager who shall at all times during normal working hours have access to the works and to the yards and workshops of the contractor and sub-contractors or other places where work is being prepared for the contract.</t>
  </si>
  <si>
    <t xml:space="preserve">Aluminium Sunbreakers finish overall size 12000mm wide by 2000mm high to match the existing to architect's approval </t>
  </si>
  <si>
    <t xml:space="preserve">H </t>
  </si>
  <si>
    <t>Cutting for turning in ends of APP 150mm Wide</t>
  </si>
  <si>
    <t>Prepare and apply white thermopalstic paint to surfaces of road at pedestrian crossing ,girth not exceeding 200mm (provisional ) to architect's approval</t>
  </si>
  <si>
    <t>Prepare and apply thermoplastic paint to surfaces of road girth  not exceeding 100mm wide (provisional)  to architect's approval</t>
  </si>
  <si>
    <t>Sub-Total 1</t>
  </si>
  <si>
    <r>
      <rPr>
        <b/>
        <i/>
        <u val="single"/>
        <sz val="10"/>
        <rFont val="Arial"/>
        <family val="2"/>
      </rPr>
      <t>Less</t>
    </r>
    <r>
      <rPr>
        <b/>
        <i/>
        <sz val="10"/>
        <rFont val="Arial"/>
        <family val="2"/>
      </rPr>
      <t xml:space="preserve"> Salvage materials</t>
    </r>
  </si>
  <si>
    <t>CREDIT FOR SALVAGE MATERIALS</t>
  </si>
  <si>
    <t>Carefully remove exisiting Reinsurance Plaza Signage  average size;100mm thick x 100mm deep x 1000mm high made up of alucobond and acrylic panels including framework (32 No. Letters approximately 6m high above the ground level)</t>
  </si>
  <si>
    <t xml:space="preserve">Aluminium Sunbreakers fins overall size 12000mm wide by 2000mm high to match the existing to architect's approval </t>
  </si>
  <si>
    <r>
      <t xml:space="preserve">Provide  a </t>
    </r>
    <r>
      <rPr>
        <b/>
        <sz val="10"/>
        <rFont val="Arial"/>
        <family val="2"/>
      </rPr>
      <t xml:space="preserve">Prime Cost Sum of Kenya Shillings Five Hundred Thousand </t>
    </r>
    <r>
      <rPr>
        <sz val="10"/>
        <rFont val="Arial"/>
        <family val="2"/>
      </rPr>
      <t xml:space="preserve"> for new signage </t>
    </r>
  </si>
  <si>
    <t>Total Carried to Collection                                       KShs</t>
  </si>
  <si>
    <t>Kshs</t>
  </si>
  <si>
    <t>Heritage Associates Ltd</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</si>
</sst>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ES&quot;#,##0_);\(&quot;KES&quot;#,##0\)"/>
    <numFmt numFmtId="165" formatCode="&quot;KES&quot;#,##0_);[Red]\(&quot;KES&quot;#,##0\)"/>
    <numFmt numFmtId="166" formatCode="&quot;KES&quot;#,##0.00_);\(&quot;KES&quot;#,##0.00\)"/>
    <numFmt numFmtId="167" formatCode="&quot;KES&quot;#,##0.00_);[Red]\(&quot;KES&quot;#,##0.00\)"/>
    <numFmt numFmtId="168" formatCode="_(&quot;KES&quot;* #,##0_);_(&quot;KES&quot;* \(#,##0\);_(&quot;KES&quot;* &quot;-&quot;_);_(@_)"/>
    <numFmt numFmtId="169" formatCode="_(&quot;KES&quot;* #,##0.00_);_(&quot;KES&quot;* \(#,##0.00\);_(&quot;KES&quot;* &quot;-&quot;??_);_(@_)"/>
    <numFmt numFmtId="170" formatCode="&quot;Ksh&quot;#,##0;\-&quot;Ksh&quot;#,##0"/>
    <numFmt numFmtId="171" formatCode="&quot;Ksh&quot;#,##0;[Red]\-&quot;Ksh&quot;#,##0"/>
    <numFmt numFmtId="172" formatCode="&quot;Ksh&quot;#,##0.00;\-&quot;Ksh&quot;#,##0.00"/>
    <numFmt numFmtId="173" formatCode="&quot;Ksh&quot;#,##0.00;[Red]\-&quot;Ksh&quot;#,##0.00"/>
    <numFmt numFmtId="174" formatCode="_-&quot;Ksh&quot;* #,##0_-;\-&quot;Ksh&quot;* #,##0_-;_-&quot;Ksh&quot;* &quot;-&quot;_-;_-@_-"/>
    <numFmt numFmtId="175" formatCode="_-* #,##0_-;\-* #,##0_-;_-* &quot;-&quot;_-;_-@_-"/>
    <numFmt numFmtId="176" formatCode="_-&quot;Ksh&quot;* #,##0.00_-;\-&quot;Ksh&quot;* #,##0.00_-;_-&quot;Ksh&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F&quot;;\-#,##0\ &quot;F&quot;"/>
    <numFmt numFmtId="185" formatCode="#,##0\ &quot;F&quot;;[Red]\-#,##0\ &quot;F&quot;"/>
    <numFmt numFmtId="186" formatCode="#,##0.00\ &quot;F&quot;;\-#,##0.00\ &quot;F&quot;"/>
    <numFmt numFmtId="187" formatCode="#,##0.00\ &quot;F&quot;;[Red]\-#,##0.00\ &quot;F&quot;"/>
    <numFmt numFmtId="188" formatCode="_-* #,##0\ &quot;F&quot;_-;\-* #,##0\ &quot;F&quot;_-;_-* &quot;-&quot;\ &quot;F&quot;_-;_-@_-"/>
    <numFmt numFmtId="189" formatCode="_-* #,##0\ _F_-;\-* #,##0\ _F_-;_-* &quot;-&quot;\ _F_-;_-@_-"/>
    <numFmt numFmtId="190" formatCode="_-* #,##0.00\ &quot;F&quot;_-;\-* #,##0.00\ &quot;F&quot;_-;_-* &quot;-&quot;??\ &quot;F&quot;_-;_-@_-"/>
    <numFmt numFmtId="191" formatCode="_-* #,##0.00\ _F_-;\-* #,##0.00\ _F_-;_-* &quot;-&quot;??\ _F_-;_-@_-"/>
    <numFmt numFmtId="192" formatCode="_(* #,##0_);_(* \(#,##0\);_(* &quot;-&quot;??_);_(@_)"/>
    <numFmt numFmtId="193" formatCode="_(* #,##0.0_);_(* \(#,##0.0\);_(* &quot;-&quot;??_);_(@_)"/>
    <numFmt numFmtId="194" formatCode="0.0"/>
    <numFmt numFmtId="195" formatCode="#,##0.0"/>
    <numFmt numFmtId="196" formatCode="0;[Red]0"/>
    <numFmt numFmtId="197" formatCode="_-* #,##0_-;\-* #,##0_-;_-* &quot;-&quot;??_-;_-@_-"/>
    <numFmt numFmtId="198" formatCode="0.0%"/>
    <numFmt numFmtId="199" formatCode="0.000"/>
    <numFmt numFmtId="200" formatCode="_(* #,##0.000_);_(* \(#,##0.000\);_(* &quot;-&quot;??_);_(@_)"/>
    <numFmt numFmtId="201" formatCode="_(* #,##0.0000_);_(* \(#,##0.0000\);_(* &quot;-&quot;??_);_(@_)"/>
    <numFmt numFmtId="202" formatCode="_(* #,##0.0_);_(* \(#,##0.0\);_(* &quot;-&quot;?_);_(@_)"/>
    <numFmt numFmtId="203" formatCode="_-* #,##0.0_-;\-* #,##0.0_-;_-* &quot;-&quot;??_-;_-@_-"/>
    <numFmt numFmtId="204" formatCode="0.00;[Red]0.00"/>
    <numFmt numFmtId="205" formatCode="0.000;[Red]0.000"/>
    <numFmt numFmtId="206" formatCode="0.0000;[Red]0.0000"/>
    <numFmt numFmtId="207" formatCode="0.00000;[Red]0.00000"/>
    <numFmt numFmtId="208" formatCode="0.000000;[Red]0.000000"/>
    <numFmt numFmtId="209" formatCode="0.0;[Red]0.0"/>
    <numFmt numFmtId="210" formatCode="0.00_);\(0.00\)"/>
    <numFmt numFmtId="211" formatCode="0.0_);\(0.0\)"/>
    <numFmt numFmtId="212" formatCode="0_);\(0\)"/>
    <numFmt numFmtId="213" formatCode="[$-409]dddd\,\ mmmm\ d\,\ yyyy"/>
    <numFmt numFmtId="214" formatCode="[$-409]h:mm:ss\ AM/PM"/>
    <numFmt numFmtId="215" formatCode="&quot;Yes&quot;;&quot;Yes&quot;;&quot;No&quot;"/>
    <numFmt numFmtId="216" formatCode="&quot;True&quot;;&quot;True&quot;;&quot;False&quot;"/>
    <numFmt numFmtId="217" formatCode="&quot;On&quot;;&quot;On&quot;;&quot;Off&quot;"/>
    <numFmt numFmtId="218" formatCode="[$€-2]\ #,##0.00_);[Red]\([$€-2]\ #,##0.00\)"/>
  </numFmts>
  <fonts count="66">
    <font>
      <sz val="10"/>
      <name val="Arial"/>
      <family val="0"/>
    </font>
    <font>
      <b/>
      <sz val="10"/>
      <name val="Arial"/>
      <family val="0"/>
    </font>
    <font>
      <i/>
      <sz val="10"/>
      <name val="Arial"/>
      <family val="0"/>
    </font>
    <font>
      <b/>
      <i/>
      <sz val="10"/>
      <name val="Arial"/>
      <family val="0"/>
    </font>
    <font>
      <b/>
      <u val="single"/>
      <sz val="10"/>
      <name val="Arial"/>
      <family val="2"/>
    </font>
    <font>
      <u val="single"/>
      <sz val="10"/>
      <name val="Arial"/>
      <family val="2"/>
    </font>
    <font>
      <u val="single"/>
      <sz val="10"/>
      <color indexed="12"/>
      <name val="Arial"/>
      <family val="2"/>
    </font>
    <font>
      <u val="single"/>
      <sz val="10"/>
      <color indexed="36"/>
      <name val="Arial"/>
      <family val="2"/>
    </font>
    <font>
      <b/>
      <sz val="22"/>
      <name val="Arial"/>
      <family val="2"/>
    </font>
    <font>
      <b/>
      <sz val="24"/>
      <name val="Arial"/>
      <family val="2"/>
    </font>
    <font>
      <b/>
      <sz val="11"/>
      <name val="Arial"/>
      <family val="2"/>
    </font>
    <font>
      <sz val="11"/>
      <color indexed="8"/>
      <name val="Calibri"/>
      <family val="2"/>
    </font>
    <font>
      <b/>
      <u val="singleAccounting"/>
      <sz val="10"/>
      <name val="Arial"/>
      <family val="2"/>
    </font>
    <font>
      <b/>
      <sz val="20"/>
      <name val="Arial"/>
      <family val="2"/>
    </font>
    <font>
      <b/>
      <sz val="12"/>
      <name val="Arial"/>
      <family val="2"/>
    </font>
    <font>
      <b/>
      <sz val="18"/>
      <name val="Arial"/>
      <family val="2"/>
    </font>
    <font>
      <b/>
      <sz val="28"/>
      <name val="Arial"/>
      <family val="2"/>
    </font>
    <font>
      <b/>
      <u val="single"/>
      <sz val="12"/>
      <name val="Arial"/>
      <family val="2"/>
    </font>
    <font>
      <sz val="12"/>
      <name val="Arial"/>
      <family val="2"/>
    </font>
    <font>
      <u val="single"/>
      <sz val="12"/>
      <name val="Arial"/>
      <family val="2"/>
    </font>
    <font>
      <sz val="11"/>
      <name val="Times New Roman"/>
      <family val="1"/>
    </font>
    <font>
      <u val="single"/>
      <sz val="16"/>
      <color indexed="12"/>
      <name val="Arial"/>
      <family val="2"/>
    </font>
    <font>
      <b/>
      <i/>
      <u val="single"/>
      <sz val="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name val="Calibri"/>
      <family val="2"/>
    </font>
    <font>
      <b/>
      <sz val="11"/>
      <name val="Calibri"/>
      <family val="2"/>
    </font>
    <font>
      <sz val="10"/>
      <color indexed="10"/>
      <name val="Arial"/>
      <family val="2"/>
    </font>
    <font>
      <sz val="11"/>
      <color indexed="10"/>
      <name val="Calibri"/>
      <family val="2"/>
    </font>
    <font>
      <sz val="10"/>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0"/>
      <color rgb="FFFF0000"/>
      <name val="Arial"/>
      <family val="2"/>
    </font>
    <font>
      <sz val="11"/>
      <color rgb="FFFF00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double"/>
      <right style="thin"/>
      <top>
        <color indexed="63"/>
      </top>
      <bottom>
        <color indexed="63"/>
      </bottom>
    </border>
    <border>
      <left style="double"/>
      <right>
        <color indexed="63"/>
      </right>
      <top>
        <color indexed="63"/>
      </top>
      <bottom>
        <color indexed="63"/>
      </bottom>
    </border>
    <border>
      <left style="thin"/>
      <right style="thin"/>
      <top>
        <color indexed="63"/>
      </top>
      <bottom>
        <color indexed="63"/>
      </bottom>
    </border>
    <border>
      <left style="thin"/>
      <right style="thin"/>
      <top>
        <color indexed="63"/>
      </top>
      <bottom style="double"/>
    </border>
    <border>
      <left style="thin"/>
      <right style="thin"/>
      <top style="double"/>
      <bottom style="thin"/>
    </border>
    <border>
      <left style="thin"/>
      <right>
        <color indexed="63"/>
      </right>
      <top style="double"/>
      <bottom style="thin"/>
    </border>
    <border>
      <left style="thin"/>
      <right>
        <color indexed="63"/>
      </right>
      <top>
        <color indexed="63"/>
      </top>
      <bottom style="double"/>
    </border>
    <border>
      <left style="double"/>
      <right style="thin"/>
      <top style="double"/>
      <bottom style="thin"/>
    </border>
    <border>
      <left style="double"/>
      <right style="thin"/>
      <top>
        <color indexed="63"/>
      </top>
      <bottom style="double"/>
    </border>
    <border>
      <left>
        <color indexed="63"/>
      </left>
      <right>
        <color indexed="63"/>
      </right>
      <top style="thin"/>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double"/>
      <right/>
      <top/>
      <bottom style="double"/>
    </border>
    <border>
      <left>
        <color indexed="63"/>
      </left>
      <right style="double"/>
      <top>
        <color indexed="63"/>
      </top>
      <bottom>
        <color indexed="63"/>
      </bottom>
    </border>
    <border>
      <left style="thin"/>
      <right style="double"/>
      <top style="double"/>
      <bottom style="thin"/>
    </border>
    <border>
      <left style="thin"/>
      <right style="double"/>
      <top>
        <color indexed="63"/>
      </top>
      <bottom>
        <color indexed="63"/>
      </bottom>
    </border>
    <border>
      <left style="thin"/>
      <right style="double"/>
      <top>
        <color indexed="63"/>
      </top>
      <bottom style="thin"/>
    </border>
    <border>
      <left style="thin"/>
      <right style="double"/>
      <top>
        <color indexed="63"/>
      </top>
      <bottom style="double"/>
    </border>
    <border>
      <left>
        <color indexed="63"/>
      </left>
      <right style="double"/>
      <top>
        <color indexed="63"/>
      </top>
      <bottom style="double"/>
    </border>
    <border>
      <left/>
      <right style="thin"/>
      <top/>
      <bottom/>
    </border>
    <border>
      <left>
        <color indexed="63"/>
      </left>
      <right style="thin"/>
      <top>
        <color indexed="63"/>
      </top>
      <bottom style="double"/>
    </border>
    <border>
      <left style="double"/>
      <right style="thin"/>
      <top style="thin"/>
      <bottom style="thin"/>
    </border>
    <border>
      <left style="thin"/>
      <right style="double"/>
      <top style="thin"/>
      <bottom style="thin"/>
    </border>
    <border>
      <left style="thin"/>
      <right style="thin"/>
      <top style="thin"/>
      <bottom style="thin"/>
    </border>
    <border>
      <left style="double"/>
      <right style="thin"/>
      <top style="thin"/>
      <bottom/>
    </border>
    <border>
      <left style="thin"/>
      <right style="double"/>
      <top style="thin"/>
      <bottom/>
    </border>
    <border>
      <left style="double"/>
      <right style="thin"/>
      <top/>
      <bottom style="thin"/>
    </border>
    <border>
      <left style="thin"/>
      <right style="thin"/>
      <top style="thin"/>
      <bottom>
        <color indexed="63"/>
      </bottom>
    </border>
    <border>
      <left style="double"/>
      <right/>
      <top style="thin"/>
      <bottom style="thin"/>
    </border>
    <border>
      <left/>
      <right style="double"/>
      <top style="thin"/>
      <bottom style="thin"/>
    </border>
    <border>
      <left style="thin"/>
      <right style="thin"/>
      <top>
        <color indexed="63"/>
      </top>
      <bottom style="thin"/>
    </border>
    <border>
      <left style="double"/>
      <right style="thin"/>
      <top style="thin"/>
      <bottom style="double"/>
    </border>
    <border>
      <left style="thin"/>
      <right style="thin"/>
      <top style="thin"/>
      <bottom style="double"/>
    </border>
    <border>
      <left>
        <color indexed="63"/>
      </left>
      <right style="thin"/>
      <top style="double"/>
      <bottom>
        <color indexed="63"/>
      </bottom>
    </border>
    <border>
      <left style="double"/>
      <right>
        <color indexed="63"/>
      </right>
      <top>
        <color indexed="63"/>
      </top>
      <bottom style="thin"/>
    </border>
    <border>
      <left style="double"/>
      <right>
        <color indexed="63"/>
      </right>
      <top style="double"/>
      <bottom style="thin"/>
    </border>
    <border>
      <left>
        <color indexed="63"/>
      </left>
      <right>
        <color indexed="63"/>
      </right>
      <top style="double"/>
      <bottom style="thin"/>
    </border>
    <border>
      <left style="double"/>
      <right>
        <color indexed="63"/>
      </right>
      <top style="thin"/>
      <bottom style="double"/>
    </border>
    <border>
      <left>
        <color indexed="63"/>
      </left>
      <right>
        <color indexed="63"/>
      </right>
      <top style="thin"/>
      <bottom style="double"/>
    </border>
    <border>
      <left>
        <color indexed="63"/>
      </left>
      <right style="double"/>
      <top>
        <color indexed="63"/>
      </top>
      <bottom style="thin"/>
    </border>
    <border>
      <left style="thin"/>
      <right>
        <color indexed="63"/>
      </right>
      <top style="thin"/>
      <bottom style="double"/>
    </border>
    <border>
      <left style="thin"/>
      <right style="double"/>
      <top style="thin"/>
      <bottom style="double"/>
    </border>
    <border>
      <left style="thin"/>
      <right>
        <color indexed="63"/>
      </right>
      <top style="thin"/>
      <bottom>
        <color indexed="63"/>
      </bottom>
    </border>
    <border>
      <left/>
      <right style="thin"/>
      <top style="thin"/>
      <bottom>
        <color indexed="63"/>
      </bottom>
    </border>
    <border>
      <left style="double"/>
      <right>
        <color indexed="63"/>
      </right>
      <top style="thin"/>
      <bottom>
        <color indexed="63"/>
      </bottom>
    </border>
    <border>
      <left>
        <color indexed="63"/>
      </left>
      <right style="double"/>
      <top style="thin"/>
      <bottom>
        <color indexed="63"/>
      </bottom>
    </border>
    <border>
      <left style="thin"/>
      <right style="double"/>
      <top style="double"/>
      <bottom>
        <color indexed="63"/>
      </bottom>
    </border>
  </borders>
  <cellStyleXfs count="148">
    <xf numFmtId="4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0"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7"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81" fontId="0" fillId="0" borderId="0" applyFont="0" applyFill="0" applyBorder="0" applyAlignment="0" applyProtection="0"/>
    <xf numFmtId="0" fontId="0" fillId="0" borderId="0" applyFont="0" applyFill="0" applyBorder="0" applyAlignment="0" applyProtection="0"/>
    <xf numFmtId="177" fontId="11"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6"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49" fontId="0" fillId="0" borderId="0">
      <alignment/>
      <protection/>
    </xf>
    <xf numFmtId="49" fontId="0" fillId="0" borderId="0">
      <alignment/>
      <protection/>
    </xf>
    <xf numFmtId="49" fontId="0" fillId="0" borderId="0">
      <alignment/>
      <protection/>
    </xf>
    <xf numFmtId="49" fontId="0" fillId="0" borderId="0">
      <alignment/>
      <protection/>
    </xf>
    <xf numFmtId="49" fontId="0" fillId="0" borderId="0">
      <alignment/>
      <protection/>
    </xf>
    <xf numFmtId="49" fontId="0" fillId="0" borderId="0">
      <alignment/>
      <protection/>
    </xf>
    <xf numFmtId="49" fontId="0" fillId="0" borderId="0">
      <alignment/>
      <protection/>
    </xf>
    <xf numFmtId="49" fontId="0" fillId="0" borderId="0">
      <alignment/>
      <protection/>
    </xf>
    <xf numFmtId="49" fontId="0" fillId="0" borderId="0">
      <alignment/>
      <protection/>
    </xf>
    <xf numFmtId="49" fontId="0" fillId="0" borderId="0">
      <alignment/>
      <protection/>
    </xf>
    <xf numFmtId="49" fontId="0" fillId="0" borderId="0">
      <alignment/>
      <protection/>
    </xf>
    <xf numFmtId="49"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49" fontId="0" fillId="0" borderId="0">
      <alignment/>
      <protection/>
    </xf>
    <xf numFmtId="49" fontId="0" fillId="0" borderId="0">
      <alignment/>
      <protection/>
    </xf>
    <xf numFmtId="49" fontId="0" fillId="0" borderId="0">
      <alignment/>
      <protection/>
    </xf>
    <xf numFmtId="49" fontId="0" fillId="0" borderId="0">
      <alignment/>
      <protection/>
    </xf>
    <xf numFmtId="49" fontId="0" fillId="0" borderId="0">
      <alignment/>
      <protection/>
    </xf>
    <xf numFmtId="49" fontId="0" fillId="0" borderId="0">
      <alignment/>
      <protection/>
    </xf>
    <xf numFmtId="49" fontId="0" fillId="0" borderId="0">
      <alignment/>
      <protection/>
    </xf>
    <xf numFmtId="0" fontId="0" fillId="0" borderId="0">
      <alignment/>
      <protection/>
    </xf>
    <xf numFmtId="49"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49" fontId="0" fillId="0" borderId="0">
      <alignment/>
      <protection/>
    </xf>
    <xf numFmtId="0" fontId="0" fillId="0" borderId="0">
      <alignment/>
      <protection/>
    </xf>
    <xf numFmtId="0" fontId="0" fillId="0" borderId="0">
      <alignment/>
      <protection/>
    </xf>
    <xf numFmtId="49" fontId="0" fillId="0" borderId="0">
      <alignment/>
      <protection/>
    </xf>
    <xf numFmtId="49" fontId="0" fillId="0" borderId="0">
      <alignment/>
      <protection/>
    </xf>
    <xf numFmtId="0" fontId="0" fillId="0" borderId="0">
      <alignment/>
      <protection/>
    </xf>
    <xf numFmtId="0" fontId="58"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0"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587">
    <xf numFmtId="49" fontId="0" fillId="0" borderId="0" xfId="0" applyAlignment="1">
      <alignment/>
    </xf>
    <xf numFmtId="49" fontId="4" fillId="0" borderId="0" xfId="0" applyFont="1" applyAlignment="1">
      <alignment/>
    </xf>
    <xf numFmtId="49" fontId="0" fillId="0" borderId="0" xfId="0" applyFont="1" applyAlignment="1">
      <alignment/>
    </xf>
    <xf numFmtId="49" fontId="0" fillId="0" borderId="0" xfId="0" applyFont="1" applyBorder="1" applyAlignment="1">
      <alignment/>
    </xf>
    <xf numFmtId="0" fontId="0" fillId="0" borderId="0" xfId="0" applyNumberFormat="1" applyFont="1" applyAlignment="1">
      <alignment/>
    </xf>
    <xf numFmtId="0" fontId="4" fillId="0" borderId="0" xfId="0" applyNumberFormat="1" applyFont="1" applyAlignment="1">
      <alignment/>
    </xf>
    <xf numFmtId="49" fontId="0" fillId="0" borderId="10" xfId="0" applyFont="1" applyBorder="1" applyAlignment="1">
      <alignment/>
    </xf>
    <xf numFmtId="49" fontId="0" fillId="0" borderId="11" xfId="0" applyFont="1" applyBorder="1" applyAlignment="1">
      <alignment/>
    </xf>
    <xf numFmtId="17" fontId="0" fillId="0" borderId="10" xfId="0" applyNumberFormat="1" applyFont="1" applyBorder="1" applyAlignment="1" quotePrefix="1">
      <alignment horizontal="center"/>
    </xf>
    <xf numFmtId="49" fontId="0" fillId="0" borderId="12" xfId="0" applyFont="1" applyBorder="1" applyAlignment="1" quotePrefix="1">
      <alignment horizontal="center"/>
    </xf>
    <xf numFmtId="49" fontId="0" fillId="0" borderId="12" xfId="0" applyFont="1" applyBorder="1" applyAlignment="1">
      <alignment/>
    </xf>
    <xf numFmtId="49" fontId="0" fillId="0" borderId="13" xfId="0" applyFont="1" applyFill="1" applyBorder="1" applyAlignment="1">
      <alignment horizontal="center" vertical="top" wrapText="1"/>
    </xf>
    <xf numFmtId="192" fontId="0" fillId="0" borderId="10" xfId="56" applyNumberFormat="1" applyFont="1" applyFill="1" applyBorder="1" applyAlignment="1">
      <alignment horizontal="right"/>
    </xf>
    <xf numFmtId="3" fontId="1" fillId="0" borderId="14" xfId="56" applyNumberFormat="1" applyFont="1" applyFill="1" applyBorder="1" applyAlignment="1">
      <alignment horizontal="center" wrapText="1"/>
    </xf>
    <xf numFmtId="3" fontId="1" fillId="0" borderId="14" xfId="0" applyNumberFormat="1" applyFont="1" applyFill="1" applyBorder="1" applyAlignment="1">
      <alignment horizontal="right" wrapText="1"/>
    </xf>
    <xf numFmtId="49" fontId="0" fillId="0" borderId="10" xfId="0" applyFont="1" applyFill="1" applyBorder="1" applyAlignment="1">
      <alignment horizontal="right" wrapText="1"/>
    </xf>
    <xf numFmtId="49" fontId="4" fillId="0" borderId="10" xfId="0" applyFont="1" applyFill="1" applyBorder="1" applyAlignment="1">
      <alignment horizontal="right" wrapText="1"/>
    </xf>
    <xf numFmtId="16" fontId="0" fillId="0" borderId="10" xfId="0" applyNumberFormat="1" applyFont="1" applyFill="1" applyBorder="1" applyAlignment="1" quotePrefix="1">
      <alignment horizontal="right" wrapText="1"/>
    </xf>
    <xf numFmtId="49" fontId="40" fillId="0" borderId="0" xfId="0" applyFont="1" applyFill="1" applyAlignment="1">
      <alignment/>
    </xf>
    <xf numFmtId="197" fontId="1" fillId="0" borderId="10" xfId="70" applyNumberFormat="1" applyFont="1" applyFill="1" applyBorder="1" applyAlignment="1">
      <alignment horizontal="right" wrapText="1"/>
    </xf>
    <xf numFmtId="49" fontId="0" fillId="0" borderId="15" xfId="0" applyFont="1" applyFill="1" applyBorder="1" applyAlignment="1">
      <alignment horizontal="center" wrapText="1"/>
    </xf>
    <xf numFmtId="49" fontId="0" fillId="0" borderId="15" xfId="0" applyFont="1" applyBorder="1" applyAlignment="1">
      <alignment horizontal="center"/>
    </xf>
    <xf numFmtId="0" fontId="0" fillId="0" borderId="15" xfId="119" applyFont="1" applyFill="1" applyBorder="1" applyAlignment="1">
      <alignment horizontal="center" wrapText="1"/>
      <protection/>
    </xf>
    <xf numFmtId="49" fontId="4" fillId="0" borderId="15" xfId="0" applyFont="1" applyFill="1" applyBorder="1" applyAlignment="1">
      <alignment horizontal="center" wrapText="1"/>
    </xf>
    <xf numFmtId="0" fontId="4" fillId="0" borderId="15" xfId="0" applyNumberFormat="1" applyFont="1" applyFill="1" applyBorder="1" applyAlignment="1">
      <alignment wrapText="1"/>
    </xf>
    <xf numFmtId="0" fontId="0" fillId="0" borderId="15" xfId="0" applyNumberFormat="1" applyFont="1" applyFill="1" applyBorder="1" applyAlignment="1">
      <alignment wrapText="1"/>
    </xf>
    <xf numFmtId="0" fontId="1" fillId="0" borderId="15" xfId="0" applyNumberFormat="1" applyFont="1" applyFill="1" applyBorder="1" applyAlignment="1">
      <alignment wrapText="1"/>
    </xf>
    <xf numFmtId="0" fontId="1" fillId="0" borderId="16" xfId="0" applyNumberFormat="1" applyFont="1" applyFill="1" applyBorder="1" applyAlignment="1">
      <alignment wrapText="1"/>
    </xf>
    <xf numFmtId="49" fontId="0" fillId="0" borderId="16" xfId="0" applyFont="1" applyFill="1" applyBorder="1" applyAlignment="1">
      <alignment horizontal="center" wrapText="1"/>
    </xf>
    <xf numFmtId="49" fontId="1" fillId="0" borderId="17" xfId="89" applyFont="1" applyFill="1" applyBorder="1" applyAlignment="1">
      <alignment horizontal="center" wrapText="1"/>
      <protection/>
    </xf>
    <xf numFmtId="49" fontId="1" fillId="0" borderId="15" xfId="89" applyFont="1" applyFill="1" applyBorder="1" applyAlignment="1">
      <alignment horizontal="center" wrapText="1"/>
      <protection/>
    </xf>
    <xf numFmtId="49" fontId="4" fillId="0" borderId="15" xfId="89" applyFont="1" applyFill="1" applyBorder="1" applyAlignment="1">
      <alignment horizontal="left" wrapText="1"/>
      <protection/>
    </xf>
    <xf numFmtId="0" fontId="1" fillId="0" borderId="15" xfId="119" applyFont="1" applyFill="1" applyBorder="1" applyAlignment="1">
      <alignment horizontal="center" wrapText="1"/>
      <protection/>
    </xf>
    <xf numFmtId="0" fontId="1" fillId="0" borderId="15" xfId="119" applyFont="1" applyFill="1" applyBorder="1" applyAlignment="1">
      <alignment horizontal="left" wrapText="1"/>
      <protection/>
    </xf>
    <xf numFmtId="49" fontId="1" fillId="0" borderId="17" xfId="89" applyFont="1" applyFill="1" applyBorder="1" applyAlignment="1">
      <alignment horizontal="center"/>
      <protection/>
    </xf>
    <xf numFmtId="49" fontId="1" fillId="0" borderId="15" xfId="89" applyFont="1" applyFill="1" applyBorder="1" applyAlignment="1">
      <alignment horizontal="center"/>
      <protection/>
    </xf>
    <xf numFmtId="192" fontId="1" fillId="0" borderId="18" xfId="44" applyNumberFormat="1" applyFont="1" applyFill="1" applyBorder="1" applyAlignment="1">
      <alignment horizontal="center"/>
    </xf>
    <xf numFmtId="192" fontId="1" fillId="0" borderId="10" xfId="44" applyNumberFormat="1" applyFont="1" applyFill="1" applyBorder="1" applyAlignment="1">
      <alignment horizontal="center"/>
    </xf>
    <xf numFmtId="197" fontId="0" fillId="0" borderId="10" xfId="70" applyNumberFormat="1" applyFont="1" applyFill="1" applyBorder="1" applyAlignment="1">
      <alignment horizontal="right" wrapText="1"/>
    </xf>
    <xf numFmtId="49" fontId="1" fillId="0" borderId="19" xfId="0" applyFont="1" applyFill="1" applyBorder="1" applyAlignment="1">
      <alignment horizontal="right" wrapText="1"/>
    </xf>
    <xf numFmtId="192" fontId="1" fillId="0" borderId="20" xfId="44" applyNumberFormat="1" applyFont="1" applyFill="1" applyBorder="1" applyAlignment="1">
      <alignment horizontal="center"/>
    </xf>
    <xf numFmtId="192" fontId="1" fillId="0" borderId="13" xfId="44" applyNumberFormat="1" applyFont="1" applyFill="1" applyBorder="1" applyAlignment="1">
      <alignment horizontal="center"/>
    </xf>
    <xf numFmtId="197" fontId="0" fillId="0" borderId="13" xfId="70" applyNumberFormat="1" applyFont="1" applyFill="1" applyBorder="1" applyAlignment="1">
      <alignment horizontal="right" wrapText="1"/>
    </xf>
    <xf numFmtId="197" fontId="0" fillId="0" borderId="13" xfId="44" applyNumberFormat="1" applyFont="1" applyFill="1" applyBorder="1" applyAlignment="1">
      <alignment horizontal="right"/>
    </xf>
    <xf numFmtId="49" fontId="5" fillId="0" borderId="15" xfId="0" applyFont="1" applyFill="1" applyBorder="1" applyAlignment="1">
      <alignment vertical="top" wrapText="1"/>
    </xf>
    <xf numFmtId="49" fontId="0" fillId="0" borderId="13" xfId="0" applyNumberFormat="1" applyFont="1" applyBorder="1" applyAlignment="1">
      <alignment horizontal="center" vertical="top"/>
    </xf>
    <xf numFmtId="49" fontId="0" fillId="0" borderId="15" xfId="0" applyFont="1" applyBorder="1" applyAlignment="1">
      <alignment horizontal="left" vertical="top" wrapText="1"/>
    </xf>
    <xf numFmtId="0" fontId="5" fillId="0" borderId="15" xfId="0" applyNumberFormat="1" applyFont="1" applyBorder="1" applyAlignment="1">
      <alignment vertical="top" wrapText="1"/>
    </xf>
    <xf numFmtId="49" fontId="0" fillId="0" borderId="13" xfId="0" applyFont="1" applyFill="1" applyBorder="1" applyAlignment="1">
      <alignment horizontal="center" vertical="top"/>
    </xf>
    <xf numFmtId="49" fontId="0" fillId="0" borderId="0" xfId="0" applyFont="1" applyFill="1" applyAlignment="1">
      <alignment/>
    </xf>
    <xf numFmtId="0" fontId="0" fillId="0" borderId="13" xfId="119" applyFont="1" applyFill="1" applyBorder="1" applyAlignment="1">
      <alignment horizontal="center" vertical="top" wrapText="1"/>
      <protection/>
    </xf>
    <xf numFmtId="49" fontId="1" fillId="0" borderId="20" xfId="89" applyFont="1" applyFill="1" applyBorder="1" applyAlignment="1">
      <alignment horizontal="center" vertical="top"/>
      <protection/>
    </xf>
    <xf numFmtId="49" fontId="0" fillId="0" borderId="21" xfId="0" applyFont="1" applyFill="1" applyBorder="1" applyAlignment="1">
      <alignment horizontal="center" vertical="top" wrapText="1"/>
    </xf>
    <xf numFmtId="49" fontId="1" fillId="0" borderId="13" xfId="89" applyFont="1" applyFill="1" applyBorder="1" applyAlignment="1">
      <alignment horizontal="center" vertical="top"/>
      <protection/>
    </xf>
    <xf numFmtId="0" fontId="1" fillId="0" borderId="13" xfId="119" applyFont="1" applyFill="1" applyBorder="1" applyAlignment="1">
      <alignment vertical="top" wrapText="1"/>
      <protection/>
    </xf>
    <xf numFmtId="49" fontId="40" fillId="0" borderId="0" xfId="0" applyFont="1" applyFill="1" applyAlignment="1">
      <alignment horizontal="center"/>
    </xf>
    <xf numFmtId="49" fontId="0" fillId="0" borderId="0" xfId="0" applyFont="1" applyFill="1" applyAlignment="1">
      <alignment horizontal="center"/>
    </xf>
    <xf numFmtId="49" fontId="41" fillId="0" borderId="0" xfId="0" applyFont="1" applyFill="1" applyAlignment="1">
      <alignment/>
    </xf>
    <xf numFmtId="49" fontId="1" fillId="0" borderId="0" xfId="0" applyFont="1" applyFill="1" applyAlignment="1">
      <alignment/>
    </xf>
    <xf numFmtId="49" fontId="4" fillId="0" borderId="15" xfId="0" applyFont="1" applyFill="1" applyBorder="1" applyAlignment="1">
      <alignment vertical="top" wrapText="1"/>
    </xf>
    <xf numFmtId="0" fontId="63" fillId="0" borderId="0" xfId="0" applyNumberFormat="1" applyFont="1" applyAlignment="1">
      <alignment/>
    </xf>
    <xf numFmtId="0" fontId="63" fillId="0" borderId="0" xfId="0" applyNumberFormat="1" applyFont="1" applyBorder="1" applyAlignment="1">
      <alignment/>
    </xf>
    <xf numFmtId="0" fontId="63" fillId="0" borderId="11" xfId="0" applyNumberFormat="1" applyFont="1" applyBorder="1" applyAlignment="1">
      <alignment/>
    </xf>
    <xf numFmtId="49" fontId="63" fillId="0" borderId="0" xfId="0" applyFont="1" applyAlignment="1">
      <alignment/>
    </xf>
    <xf numFmtId="49" fontId="63" fillId="0" borderId="0" xfId="0" applyFont="1" applyBorder="1" applyAlignment="1">
      <alignment/>
    </xf>
    <xf numFmtId="49" fontId="63" fillId="0" borderId="10" xfId="0" applyFont="1" applyBorder="1" applyAlignment="1">
      <alignment/>
    </xf>
    <xf numFmtId="0" fontId="0" fillId="0" borderId="0" xfId="0" applyNumberFormat="1" applyFont="1" applyBorder="1" applyAlignment="1">
      <alignment/>
    </xf>
    <xf numFmtId="0" fontId="0" fillId="0" borderId="22" xfId="0" applyNumberFormat="1" applyFont="1" applyBorder="1" applyAlignment="1">
      <alignment/>
    </xf>
    <xf numFmtId="0" fontId="0" fillId="0" borderId="11" xfId="0" applyNumberFormat="1" applyFont="1" applyBorder="1" applyAlignment="1">
      <alignment/>
    </xf>
    <xf numFmtId="49" fontId="1" fillId="0" borderId="15" xfId="0" applyFont="1" applyFill="1" applyBorder="1" applyAlignment="1">
      <alignment vertical="top" wrapText="1"/>
    </xf>
    <xf numFmtId="197" fontId="1" fillId="0" borderId="13" xfId="70" applyNumberFormat="1" applyFont="1" applyFill="1" applyBorder="1" applyAlignment="1">
      <alignment horizontal="right" wrapText="1"/>
    </xf>
    <xf numFmtId="197" fontId="0" fillId="0" borderId="14" xfId="44" applyNumberFormat="1" applyFont="1" applyFill="1" applyBorder="1" applyAlignment="1">
      <alignment horizontal="right"/>
    </xf>
    <xf numFmtId="0" fontId="0" fillId="0" borderId="15" xfId="0" applyNumberFormat="1" applyFont="1" applyFill="1" applyBorder="1" applyAlignment="1">
      <alignment vertical="top" wrapText="1"/>
    </xf>
    <xf numFmtId="49" fontId="1" fillId="0" borderId="15" xfId="89" applyFont="1" applyBorder="1" applyAlignment="1">
      <alignment horizontal="center"/>
      <protection/>
    </xf>
    <xf numFmtId="192" fontId="1" fillId="0" borderId="10" xfId="44" applyNumberFormat="1" applyFont="1" applyBorder="1" applyAlignment="1">
      <alignment horizontal="right"/>
    </xf>
    <xf numFmtId="49" fontId="40" fillId="0" borderId="0" xfId="0" applyFont="1" applyAlignment="1">
      <alignment horizontal="center"/>
    </xf>
    <xf numFmtId="49" fontId="0" fillId="0" borderId="0" xfId="0" applyFont="1" applyAlignment="1">
      <alignment horizontal="center"/>
    </xf>
    <xf numFmtId="0" fontId="0" fillId="0" borderId="15" xfId="0" applyNumberFormat="1" applyFont="1" applyBorder="1" applyAlignment="1">
      <alignment vertical="top" wrapText="1"/>
    </xf>
    <xf numFmtId="0" fontId="1" fillId="0" borderId="23" xfId="119" applyFont="1" applyFill="1" applyBorder="1" applyAlignment="1">
      <alignment vertical="top" wrapText="1"/>
      <protection/>
    </xf>
    <xf numFmtId="0" fontId="1" fillId="0" borderId="23" xfId="119" applyFont="1" applyFill="1" applyBorder="1" applyAlignment="1">
      <alignment horizontal="left" wrapText="1"/>
      <protection/>
    </xf>
    <xf numFmtId="0" fontId="1" fillId="0" borderId="23" xfId="119" applyFont="1" applyFill="1" applyBorder="1" applyAlignment="1">
      <alignment horizontal="center" wrapText="1"/>
      <protection/>
    </xf>
    <xf numFmtId="197" fontId="1" fillId="0" borderId="23" xfId="70" applyNumberFormat="1" applyFont="1" applyFill="1" applyBorder="1" applyAlignment="1">
      <alignment horizontal="right" wrapText="1"/>
    </xf>
    <xf numFmtId="0" fontId="1" fillId="0" borderId="24" xfId="119" applyFont="1" applyFill="1" applyBorder="1" applyAlignment="1">
      <alignment vertical="top" wrapText="1"/>
      <protection/>
    </xf>
    <xf numFmtId="0" fontId="1" fillId="0" borderId="24" xfId="119" applyFont="1" applyFill="1" applyBorder="1" applyAlignment="1">
      <alignment horizontal="left" wrapText="1"/>
      <protection/>
    </xf>
    <xf numFmtId="0" fontId="1" fillId="0" borderId="24" xfId="119" applyFont="1" applyFill="1" applyBorder="1" applyAlignment="1">
      <alignment horizontal="center" wrapText="1"/>
      <protection/>
    </xf>
    <xf numFmtId="197" fontId="1" fillId="0" borderId="24" xfId="70" applyNumberFormat="1" applyFont="1" applyFill="1" applyBorder="1" applyAlignment="1">
      <alignment horizontal="right" wrapText="1"/>
    </xf>
    <xf numFmtId="49" fontId="0" fillId="0" borderId="15" xfId="0" applyNumberFormat="1" applyFont="1" applyFill="1" applyBorder="1" applyAlignment="1">
      <alignment vertical="top" wrapText="1"/>
    </xf>
    <xf numFmtId="49" fontId="40" fillId="0" borderId="0" xfId="0" applyFont="1" applyAlignment="1">
      <alignment/>
    </xf>
    <xf numFmtId="0" fontId="0" fillId="0" borderId="10" xfId="0" applyNumberFormat="1" applyFont="1" applyBorder="1" applyAlignment="1">
      <alignment vertical="top" wrapText="1"/>
    </xf>
    <xf numFmtId="49" fontId="1" fillId="0" borderId="15" xfId="89" applyFont="1" applyFill="1" applyBorder="1" applyAlignment="1">
      <alignment horizontal="left" wrapText="1"/>
      <protection/>
    </xf>
    <xf numFmtId="49" fontId="0" fillId="0" borderId="23" xfId="0" applyNumberFormat="1" applyFont="1" applyBorder="1" applyAlignment="1">
      <alignment horizontal="center" vertical="top"/>
    </xf>
    <xf numFmtId="49" fontId="4" fillId="0" borderId="23" xfId="0" applyFont="1" applyBorder="1" applyAlignment="1">
      <alignment horizontal="left" vertical="top" wrapText="1"/>
    </xf>
    <xf numFmtId="49" fontId="0" fillId="0" borderId="23" xfId="0" applyFont="1" applyBorder="1" applyAlignment="1">
      <alignment horizontal="center"/>
    </xf>
    <xf numFmtId="192" fontId="0" fillId="0" borderId="23" xfId="56" applyNumberFormat="1" applyFont="1" applyBorder="1" applyAlignment="1">
      <alignment horizontal="right"/>
    </xf>
    <xf numFmtId="197" fontId="0" fillId="0" borderId="23" xfId="44" applyNumberFormat="1" applyFont="1" applyFill="1" applyBorder="1" applyAlignment="1">
      <alignment horizontal="right"/>
    </xf>
    <xf numFmtId="49" fontId="0" fillId="0" borderId="24" xfId="0" applyNumberFormat="1" applyFont="1" applyBorder="1" applyAlignment="1">
      <alignment horizontal="center" vertical="top"/>
    </xf>
    <xf numFmtId="49" fontId="4" fillId="0" borderId="24" xfId="0" applyFont="1" applyBorder="1" applyAlignment="1">
      <alignment horizontal="left" vertical="top" wrapText="1"/>
    </xf>
    <xf numFmtId="49" fontId="0" fillId="0" borderId="24" xfId="0" applyFont="1" applyBorder="1" applyAlignment="1">
      <alignment horizontal="center"/>
    </xf>
    <xf numFmtId="192" fontId="0" fillId="0" borderId="24" xfId="56" applyNumberFormat="1" applyFont="1" applyBorder="1" applyAlignment="1">
      <alignment horizontal="right"/>
    </xf>
    <xf numFmtId="197" fontId="0" fillId="0" borderId="24" xfId="44" applyNumberFormat="1" applyFont="1" applyFill="1" applyBorder="1" applyAlignment="1">
      <alignment horizontal="right"/>
    </xf>
    <xf numFmtId="0" fontId="0" fillId="0" borderId="0" xfId="0" applyNumberFormat="1" applyAlignment="1">
      <alignment/>
    </xf>
    <xf numFmtId="0" fontId="0" fillId="0" borderId="22" xfId="0" applyNumberFormat="1" applyBorder="1" applyAlignment="1">
      <alignment/>
    </xf>
    <xf numFmtId="0" fontId="0" fillId="0" borderId="11" xfId="0" applyNumberFormat="1" applyBorder="1" applyAlignment="1">
      <alignment/>
    </xf>
    <xf numFmtId="3" fontId="1" fillId="0" borderId="14" xfId="56" applyNumberFormat="1" applyFont="1" applyFill="1" applyBorder="1" applyAlignment="1">
      <alignment horizontal="right"/>
    </xf>
    <xf numFmtId="3" fontId="1" fillId="0" borderId="14" xfId="56" applyNumberFormat="1" applyFont="1" applyFill="1" applyBorder="1" applyAlignment="1">
      <alignment vertical="top"/>
    </xf>
    <xf numFmtId="4" fontId="10" fillId="0" borderId="25" xfId="56" applyNumberFormat="1" applyFont="1" applyFill="1" applyBorder="1" applyAlignment="1">
      <alignment vertical="top"/>
    </xf>
    <xf numFmtId="4" fontId="1" fillId="0" borderId="0" xfId="42" applyNumberFormat="1" applyFont="1" applyFill="1" applyBorder="1" applyAlignment="1">
      <alignment vertical="top"/>
    </xf>
    <xf numFmtId="4" fontId="1" fillId="0" borderId="0" xfId="42" applyNumberFormat="1" applyFont="1" applyFill="1" applyBorder="1" applyAlignment="1">
      <alignment horizontal="right"/>
    </xf>
    <xf numFmtId="0" fontId="4" fillId="0" borderId="15" xfId="119" applyFont="1" applyFill="1" applyBorder="1" applyAlignment="1">
      <alignment wrapText="1"/>
      <protection/>
    </xf>
    <xf numFmtId="49" fontId="0" fillId="0" borderId="15" xfId="0" applyFont="1" applyBorder="1" applyAlignment="1">
      <alignment vertical="top" wrapText="1"/>
    </xf>
    <xf numFmtId="49" fontId="0" fillId="0" borderId="10" xfId="0" applyNumberFormat="1" applyFont="1" applyBorder="1" applyAlignment="1">
      <alignment vertical="top" wrapText="1"/>
    </xf>
    <xf numFmtId="49" fontId="0" fillId="0" borderId="15" xfId="0" applyFont="1" applyBorder="1" applyAlignment="1">
      <alignment horizontal="center" wrapText="1"/>
    </xf>
    <xf numFmtId="197" fontId="0" fillId="0" borderId="10" xfId="44" applyNumberFormat="1" applyFont="1" applyFill="1" applyBorder="1" applyAlignment="1">
      <alignment horizontal="center"/>
    </xf>
    <xf numFmtId="3" fontId="0" fillId="0" borderId="13" xfId="54" applyNumberFormat="1" applyFont="1" applyFill="1" applyBorder="1" applyAlignment="1">
      <alignment horizontal="center"/>
    </xf>
    <xf numFmtId="192" fontId="0" fillId="0" borderId="19" xfId="56" applyNumberFormat="1" applyFont="1" applyFill="1" applyBorder="1" applyAlignment="1">
      <alignment horizontal="right"/>
    </xf>
    <xf numFmtId="197" fontId="0" fillId="0" borderId="21" xfId="44" applyNumberFormat="1" applyFont="1" applyFill="1" applyBorder="1" applyAlignment="1">
      <alignment horizontal="right"/>
    </xf>
    <xf numFmtId="49" fontId="0" fillId="0" borderId="23" xfId="0" applyNumberFormat="1" applyFont="1" applyFill="1" applyBorder="1" applyAlignment="1">
      <alignment vertical="top" wrapText="1"/>
    </xf>
    <xf numFmtId="192" fontId="0" fillId="0" borderId="23" xfId="56" applyNumberFormat="1" applyFont="1" applyFill="1" applyBorder="1" applyAlignment="1">
      <alignment horizontal="right"/>
    </xf>
    <xf numFmtId="49" fontId="0" fillId="0" borderId="24" xfId="0" applyNumberFormat="1" applyFont="1" applyFill="1" applyBorder="1" applyAlignment="1">
      <alignment vertical="top" wrapText="1"/>
    </xf>
    <xf numFmtId="192" fontId="0" fillId="0" borderId="24" xfId="56" applyNumberFormat="1" applyFont="1" applyFill="1" applyBorder="1" applyAlignment="1">
      <alignment horizontal="right"/>
    </xf>
    <xf numFmtId="0" fontId="1" fillId="0" borderId="21" xfId="119" applyFont="1" applyFill="1" applyBorder="1" applyAlignment="1">
      <alignment vertical="top" wrapText="1"/>
      <protection/>
    </xf>
    <xf numFmtId="0" fontId="1" fillId="0" borderId="16" xfId="119" applyFont="1" applyFill="1" applyBorder="1" applyAlignment="1">
      <alignment horizontal="right" wrapText="1"/>
      <protection/>
    </xf>
    <xf numFmtId="0" fontId="1" fillId="0" borderId="16" xfId="119" applyFont="1" applyFill="1" applyBorder="1" applyAlignment="1">
      <alignment horizontal="center" wrapText="1"/>
      <protection/>
    </xf>
    <xf numFmtId="197" fontId="1" fillId="0" borderId="19" xfId="70" applyNumberFormat="1" applyFont="1" applyFill="1" applyBorder="1" applyAlignment="1">
      <alignment horizontal="right" wrapText="1"/>
    </xf>
    <xf numFmtId="197" fontId="1" fillId="0" borderId="21" xfId="70" applyNumberFormat="1" applyFont="1" applyFill="1" applyBorder="1" applyAlignment="1">
      <alignment horizontal="right" wrapText="1"/>
    </xf>
    <xf numFmtId="49" fontId="0" fillId="0" borderId="23" xfId="0" applyFont="1" applyBorder="1" applyAlignment="1">
      <alignment vertical="top" wrapText="1"/>
    </xf>
    <xf numFmtId="49" fontId="0" fillId="0" borderId="24" xfId="0" applyFont="1" applyBorder="1" applyAlignment="1">
      <alignment vertical="top" wrapText="1"/>
    </xf>
    <xf numFmtId="0" fontId="1" fillId="0" borderId="15" xfId="119" applyFont="1" applyFill="1" applyBorder="1" applyAlignment="1">
      <alignment horizontal="right" wrapText="1"/>
      <protection/>
    </xf>
    <xf numFmtId="0" fontId="0" fillId="0" borderId="10" xfId="0" applyNumberFormat="1" applyFont="1" applyFill="1" applyBorder="1" applyAlignment="1">
      <alignment vertical="top" wrapText="1"/>
    </xf>
    <xf numFmtId="3" fontId="1" fillId="0" borderId="14" xfId="56" applyNumberFormat="1" applyFont="1" applyFill="1" applyBorder="1" applyAlignment="1">
      <alignment horizontal="center"/>
    </xf>
    <xf numFmtId="4" fontId="1" fillId="0" borderId="26" xfId="42" applyNumberFormat="1" applyFont="1" applyFill="1" applyBorder="1" applyAlignment="1">
      <alignment horizontal="center"/>
    </xf>
    <xf numFmtId="4" fontId="1" fillId="0" borderId="26" xfId="42" applyNumberFormat="1" applyFont="1" applyFill="1" applyBorder="1" applyAlignment="1">
      <alignment vertical="top"/>
    </xf>
    <xf numFmtId="4" fontId="1" fillId="0" borderId="26" xfId="42" applyNumberFormat="1" applyFont="1" applyFill="1" applyBorder="1" applyAlignment="1">
      <alignment horizontal="center" wrapText="1"/>
    </xf>
    <xf numFmtId="3" fontId="1" fillId="0" borderId="14" xfId="56" applyNumberFormat="1" applyFont="1" applyFill="1" applyBorder="1" applyAlignment="1">
      <alignment wrapText="1"/>
    </xf>
    <xf numFmtId="4" fontId="1" fillId="0" borderId="26" xfId="42" applyNumberFormat="1" applyFont="1" applyFill="1" applyBorder="1" applyAlignment="1">
      <alignment wrapText="1"/>
    </xf>
    <xf numFmtId="4" fontId="1" fillId="0" borderId="26" xfId="42" applyNumberFormat="1" applyFont="1" applyFill="1" applyBorder="1" applyAlignment="1">
      <alignment horizontal="right" wrapText="1"/>
    </xf>
    <xf numFmtId="49" fontId="0" fillId="0" borderId="0" xfId="0" applyFont="1" applyFill="1" applyBorder="1" applyAlignment="1">
      <alignment horizontal="center" vertical="top" wrapText="1"/>
    </xf>
    <xf numFmtId="0" fontId="1" fillId="0" borderId="0" xfId="0" applyNumberFormat="1" applyFont="1" applyFill="1" applyBorder="1" applyAlignment="1">
      <alignment wrapText="1"/>
    </xf>
    <xf numFmtId="49" fontId="0" fillId="0" borderId="0" xfId="0" applyNumberFormat="1" applyFont="1" applyFill="1" applyBorder="1" applyAlignment="1">
      <alignment horizontal="center" wrapText="1"/>
    </xf>
    <xf numFmtId="49" fontId="0" fillId="0" borderId="0" xfId="0" applyNumberFormat="1" applyFont="1" applyFill="1" applyBorder="1" applyAlignment="1">
      <alignment horizontal="right" wrapText="1"/>
    </xf>
    <xf numFmtId="3" fontId="1" fillId="0" borderId="0" xfId="56" applyNumberFormat="1" applyFont="1" applyFill="1" applyBorder="1" applyAlignment="1">
      <alignment horizontal="right" wrapText="1"/>
    </xf>
    <xf numFmtId="49" fontId="0" fillId="0" borderId="0" xfId="0" applyFont="1" applyFill="1" applyBorder="1" applyAlignment="1">
      <alignment horizontal="center" wrapText="1"/>
    </xf>
    <xf numFmtId="49" fontId="0" fillId="0" borderId="0" xfId="0" applyFont="1" applyFill="1" applyBorder="1" applyAlignment="1">
      <alignment horizontal="right" wrapText="1"/>
    </xf>
    <xf numFmtId="4" fontId="1" fillId="0" borderId="0" xfId="56" applyNumberFormat="1" applyFont="1" applyFill="1" applyBorder="1" applyAlignment="1">
      <alignment horizontal="right" wrapText="1"/>
    </xf>
    <xf numFmtId="49" fontId="0" fillId="0" borderId="0" xfId="0" applyFont="1" applyFill="1" applyAlignment="1">
      <alignment vertical="top"/>
    </xf>
    <xf numFmtId="49" fontId="0" fillId="0" borderId="0" xfId="0" applyFont="1" applyFill="1" applyAlignment="1">
      <alignment/>
    </xf>
    <xf numFmtId="49" fontId="0" fillId="0" borderId="0" xfId="0" applyFont="1" applyFill="1" applyAlignment="1">
      <alignment horizontal="right"/>
    </xf>
    <xf numFmtId="49" fontId="1" fillId="0" borderId="0" xfId="128" applyFont="1">
      <alignment/>
      <protection/>
    </xf>
    <xf numFmtId="49" fontId="5" fillId="0" borderId="15" xfId="0" applyFont="1" applyBorder="1" applyAlignment="1">
      <alignment vertical="top" wrapText="1"/>
    </xf>
    <xf numFmtId="4" fontId="1" fillId="0" borderId="27" xfId="42" applyNumberFormat="1" applyFont="1" applyFill="1" applyBorder="1" applyAlignment="1">
      <alignment horizontal="center"/>
    </xf>
    <xf numFmtId="4" fontId="1" fillId="0" borderId="28" xfId="42" applyNumberFormat="1" applyFont="1" applyFill="1" applyBorder="1" applyAlignment="1">
      <alignment horizontal="center"/>
    </xf>
    <xf numFmtId="4" fontId="0" fillId="0" borderId="28" xfId="42" applyNumberFormat="1" applyFont="1" applyFill="1" applyBorder="1" applyAlignment="1">
      <alignment horizontal="right"/>
    </xf>
    <xf numFmtId="4" fontId="1" fillId="0" borderId="28" xfId="42" applyNumberFormat="1" applyFont="1" applyFill="1" applyBorder="1" applyAlignment="1">
      <alignment horizontal="right"/>
    </xf>
    <xf numFmtId="4" fontId="1" fillId="0" borderId="29" xfId="42" applyNumberFormat="1" applyFont="1" applyFill="1" applyBorder="1" applyAlignment="1">
      <alignment horizontal="right"/>
    </xf>
    <xf numFmtId="4" fontId="0" fillId="0" borderId="28" xfId="42" applyNumberFormat="1" applyFont="1" applyFill="1" applyBorder="1" applyAlignment="1">
      <alignment horizontal="right" wrapText="1"/>
    </xf>
    <xf numFmtId="4" fontId="1" fillId="0" borderId="28" xfId="42" applyNumberFormat="1" applyFont="1" applyFill="1" applyBorder="1" applyAlignment="1">
      <alignment horizontal="right" wrapText="1"/>
    </xf>
    <xf numFmtId="4" fontId="0" fillId="0" borderId="30" xfId="42" applyNumberFormat="1" applyFont="1" applyFill="1" applyBorder="1" applyAlignment="1">
      <alignment horizontal="right"/>
    </xf>
    <xf numFmtId="4" fontId="0" fillId="0" borderId="23" xfId="42" applyNumberFormat="1" applyFont="1" applyFill="1" applyBorder="1" applyAlignment="1">
      <alignment horizontal="right"/>
    </xf>
    <xf numFmtId="4" fontId="0" fillId="0" borderId="24" xfId="42" applyNumberFormat="1" applyFont="1" applyFill="1" applyBorder="1" applyAlignment="1">
      <alignment horizontal="right"/>
    </xf>
    <xf numFmtId="4" fontId="0" fillId="0" borderId="29" xfId="42" applyNumberFormat="1" applyFont="1" applyFill="1" applyBorder="1" applyAlignment="1">
      <alignment horizontal="right"/>
    </xf>
    <xf numFmtId="4" fontId="1" fillId="0" borderId="30" xfId="42" applyNumberFormat="1" applyFont="1" applyFill="1" applyBorder="1" applyAlignment="1">
      <alignment horizontal="right" wrapText="1"/>
    </xf>
    <xf numFmtId="4" fontId="1" fillId="0" borderId="23" xfId="42" applyNumberFormat="1" applyFont="1" applyFill="1" applyBorder="1" applyAlignment="1">
      <alignment horizontal="right" wrapText="1"/>
    </xf>
    <xf numFmtId="4" fontId="1" fillId="0" borderId="24" xfId="42" applyNumberFormat="1" applyFont="1" applyFill="1" applyBorder="1" applyAlignment="1">
      <alignment horizontal="right" wrapText="1"/>
    </xf>
    <xf numFmtId="4" fontId="0" fillId="0" borderId="26" xfId="42" applyNumberFormat="1" applyFont="1" applyFill="1" applyBorder="1" applyAlignment="1">
      <alignment horizontal="right"/>
    </xf>
    <xf numFmtId="4" fontId="12" fillId="0" borderId="26" xfId="42" applyNumberFormat="1" applyFont="1" applyFill="1" applyBorder="1" applyAlignment="1">
      <alignment horizontal="right" wrapText="1"/>
    </xf>
    <xf numFmtId="4" fontId="10" fillId="0" borderId="31" xfId="42" applyNumberFormat="1" applyFont="1" applyFill="1" applyBorder="1" applyAlignment="1">
      <alignment vertical="top"/>
    </xf>
    <xf numFmtId="4" fontId="1" fillId="0" borderId="0" xfId="42" applyNumberFormat="1" applyFont="1" applyFill="1" applyBorder="1" applyAlignment="1">
      <alignment horizontal="right" wrapText="1"/>
    </xf>
    <xf numFmtId="4" fontId="0" fillId="0" borderId="0" xfId="42" applyNumberFormat="1" applyFont="1" applyFill="1" applyAlignment="1">
      <alignment horizontal="right"/>
    </xf>
    <xf numFmtId="49" fontId="0" fillId="0" borderId="13" xfId="0" applyFont="1" applyBorder="1" applyAlignment="1">
      <alignment horizontal="center" vertical="center"/>
    </xf>
    <xf numFmtId="49" fontId="0" fillId="0" borderId="15" xfId="0" applyNumberFormat="1" applyFont="1" applyFill="1" applyBorder="1" applyAlignment="1">
      <alignment horizontal="center"/>
    </xf>
    <xf numFmtId="197" fontId="0" fillId="0" borderId="0" xfId="61" applyNumberFormat="1" applyFont="1" applyBorder="1" applyAlignment="1">
      <alignment horizontal="center" wrapText="1"/>
    </xf>
    <xf numFmtId="49" fontId="0" fillId="0" borderId="13" xfId="0" applyFont="1" applyBorder="1" applyAlignment="1">
      <alignment horizontal="center" vertical="top"/>
    </xf>
    <xf numFmtId="0" fontId="0" fillId="0" borderId="13" xfId="105" applyFont="1" applyFill="1" applyBorder="1" applyAlignment="1">
      <alignment horizontal="center" vertical="top"/>
      <protection/>
    </xf>
    <xf numFmtId="0" fontId="0" fillId="0" borderId="15" xfId="105" applyFont="1" applyFill="1" applyBorder="1" applyAlignment="1">
      <alignment horizontal="center"/>
      <protection/>
    </xf>
    <xf numFmtId="197" fontId="0" fillId="0" borderId="10" xfId="46" applyNumberFormat="1" applyFont="1" applyBorder="1" applyAlignment="1">
      <alignment horizontal="center"/>
    </xf>
    <xf numFmtId="0" fontId="0" fillId="0" borderId="10" xfId="105" applyFont="1" applyFill="1" applyBorder="1" applyAlignment="1">
      <alignment horizontal="center"/>
      <protection/>
    </xf>
    <xf numFmtId="49" fontId="0" fillId="0" borderId="10" xfId="0" applyFont="1" applyBorder="1" applyAlignment="1">
      <alignment vertical="top" wrapText="1"/>
    </xf>
    <xf numFmtId="16" fontId="0" fillId="0" borderId="10" xfId="0" applyNumberFormat="1" applyFont="1" applyFill="1" applyBorder="1" applyAlignment="1" quotePrefix="1">
      <alignment horizontal="center" wrapText="1"/>
    </xf>
    <xf numFmtId="0" fontId="4" fillId="0" borderId="10" xfId="0" applyNumberFormat="1" applyFont="1" applyFill="1" applyBorder="1" applyAlignment="1">
      <alignment wrapText="1"/>
    </xf>
    <xf numFmtId="0" fontId="1" fillId="0" borderId="10" xfId="0" applyNumberFormat="1" applyFont="1" applyFill="1" applyBorder="1" applyAlignment="1">
      <alignment wrapText="1"/>
    </xf>
    <xf numFmtId="0" fontId="0" fillId="0" borderId="10" xfId="0" applyNumberFormat="1" applyFont="1" applyFill="1" applyBorder="1" applyAlignment="1">
      <alignment wrapText="1"/>
    </xf>
    <xf numFmtId="0" fontId="1" fillId="0" borderId="10" xfId="119" applyFont="1" applyFill="1" applyBorder="1" applyAlignment="1">
      <alignment horizontal="left" wrapText="1"/>
      <protection/>
    </xf>
    <xf numFmtId="0" fontId="1" fillId="0" borderId="19" xfId="0" applyNumberFormat="1" applyFont="1" applyFill="1" applyBorder="1" applyAlignment="1">
      <alignment wrapText="1"/>
    </xf>
    <xf numFmtId="49" fontId="0" fillId="0" borderId="32" xfId="0" applyFont="1" applyFill="1" applyBorder="1" applyAlignment="1">
      <alignment horizontal="center" wrapText="1"/>
    </xf>
    <xf numFmtId="49" fontId="4" fillId="0" borderId="32" xfId="0" applyFont="1" applyFill="1" applyBorder="1" applyAlignment="1">
      <alignment horizontal="center" wrapText="1"/>
    </xf>
    <xf numFmtId="49" fontId="0" fillId="0" borderId="33" xfId="0" applyFont="1" applyFill="1" applyBorder="1" applyAlignment="1">
      <alignment horizontal="center" wrapText="1"/>
    </xf>
    <xf numFmtId="49" fontId="0" fillId="0" borderId="23" xfId="0" applyFont="1" applyBorder="1" applyAlignment="1">
      <alignment horizontal="left" vertical="top" wrapText="1"/>
    </xf>
    <xf numFmtId="49" fontId="0" fillId="0" borderId="24" xfId="0" applyFont="1" applyBorder="1" applyAlignment="1">
      <alignment horizontal="left" vertical="top" wrapText="1"/>
    </xf>
    <xf numFmtId="49" fontId="4" fillId="0" borderId="10" xfId="89" applyFont="1" applyFill="1" applyBorder="1" applyAlignment="1">
      <alignment horizontal="left" wrapText="1"/>
      <protection/>
    </xf>
    <xf numFmtId="0" fontId="0" fillId="0" borderId="13" xfId="119" applyFont="1" applyBorder="1" applyAlignment="1">
      <alignment horizontal="center" vertical="top" wrapText="1"/>
      <protection/>
    </xf>
    <xf numFmtId="212" fontId="0" fillId="0" borderId="10" xfId="56" applyNumberFormat="1" applyFont="1" applyBorder="1" applyAlignment="1">
      <alignment horizontal="right"/>
    </xf>
    <xf numFmtId="192" fontId="0" fillId="0" borderId="13" xfId="56" applyNumberFormat="1" applyFont="1" applyBorder="1" applyAlignment="1">
      <alignment horizontal="right"/>
    </xf>
    <xf numFmtId="197" fontId="40" fillId="0" borderId="0" xfId="0" applyNumberFormat="1" applyFont="1" applyAlignment="1">
      <alignment/>
    </xf>
    <xf numFmtId="49" fontId="0" fillId="0" borderId="15" xfId="0" applyNumberFormat="1" applyFont="1" applyBorder="1" applyAlignment="1">
      <alignment wrapText="1"/>
    </xf>
    <xf numFmtId="49" fontId="0" fillId="0" borderId="10" xfId="0" applyNumberFormat="1" applyFont="1" applyBorder="1" applyAlignment="1">
      <alignment wrapText="1"/>
    </xf>
    <xf numFmtId="49" fontId="4" fillId="0" borderId="10" xfId="0" applyNumberFormat="1" applyFont="1" applyBorder="1" applyAlignment="1">
      <alignment wrapText="1"/>
    </xf>
    <xf numFmtId="49" fontId="0" fillId="0" borderId="15" xfId="0" applyFont="1" applyBorder="1" applyAlignment="1">
      <alignment wrapText="1"/>
    </xf>
    <xf numFmtId="0" fontId="4" fillId="0" borderId="15" xfId="0" applyNumberFormat="1" applyFont="1" applyFill="1" applyBorder="1" applyAlignment="1">
      <alignment vertical="top" wrapText="1"/>
    </xf>
    <xf numFmtId="0" fontId="1" fillId="0" borderId="10" xfId="119" applyFont="1" applyFill="1" applyBorder="1" applyAlignment="1">
      <alignment horizontal="right" wrapText="1"/>
      <protection/>
    </xf>
    <xf numFmtId="49" fontId="0" fillId="0" borderId="15" xfId="0" applyNumberFormat="1" applyFont="1" applyBorder="1" applyAlignment="1" applyProtection="1">
      <alignment vertical="top" wrapText="1"/>
      <protection/>
    </xf>
    <xf numFmtId="49" fontId="5" fillId="0" borderId="15" xfId="0" applyFont="1" applyBorder="1" applyAlignment="1" applyProtection="1">
      <alignment vertical="top" wrapText="1"/>
      <protection/>
    </xf>
    <xf numFmtId="0" fontId="5" fillId="0" borderId="15" xfId="118" applyFont="1" applyFill="1" applyBorder="1" applyAlignment="1">
      <alignment vertical="top" wrapText="1"/>
      <protection/>
    </xf>
    <xf numFmtId="49" fontId="0" fillId="0" borderId="15" xfId="0" applyFont="1" applyFill="1" applyBorder="1" applyAlignment="1">
      <alignment vertical="top" wrapText="1"/>
    </xf>
    <xf numFmtId="49" fontId="1" fillId="0" borderId="13" xfId="89" applyFont="1" applyBorder="1" applyAlignment="1">
      <alignment horizontal="center" vertical="top"/>
      <protection/>
    </xf>
    <xf numFmtId="49" fontId="4" fillId="0" borderId="15" xfId="89" applyFont="1" applyBorder="1" applyAlignment="1">
      <alignment horizontal="left" wrapText="1"/>
      <protection/>
    </xf>
    <xf numFmtId="192" fontId="1" fillId="0" borderId="10" xfId="44" applyNumberFormat="1" applyFont="1" applyBorder="1" applyAlignment="1">
      <alignment horizontal="center"/>
    </xf>
    <xf numFmtId="0" fontId="4" fillId="0" borderId="15" xfId="0" applyNumberFormat="1" applyFont="1" applyBorder="1" applyAlignment="1">
      <alignment wrapText="1"/>
    </xf>
    <xf numFmtId="0" fontId="0" fillId="0" borderId="15" xfId="119" applyFont="1" applyBorder="1" applyAlignment="1">
      <alignment horizontal="center" wrapText="1"/>
      <protection/>
    </xf>
    <xf numFmtId="197" fontId="0" fillId="0" borderId="10" xfId="70" applyNumberFormat="1" applyFont="1" applyBorder="1" applyAlignment="1">
      <alignment horizontal="right" wrapText="1"/>
    </xf>
    <xf numFmtId="197" fontId="0" fillId="0" borderId="13" xfId="70" applyNumberFormat="1" applyFont="1" applyBorder="1" applyAlignment="1">
      <alignment horizontal="right" wrapText="1"/>
    </xf>
    <xf numFmtId="0" fontId="0" fillId="0" borderId="13" xfId="124" applyNumberFormat="1" applyFont="1" applyFill="1" applyBorder="1" applyAlignment="1">
      <alignment horizontal="center" vertical="top"/>
      <protection/>
    </xf>
    <xf numFmtId="49" fontId="0" fillId="0" borderId="15" xfId="0" applyFont="1" applyFill="1" applyBorder="1" applyAlignment="1">
      <alignment horizontal="center"/>
    </xf>
    <xf numFmtId="49" fontId="0" fillId="0" borderId="10" xfId="0" applyFont="1" applyFill="1" applyBorder="1" applyAlignment="1">
      <alignment vertical="top" wrapText="1"/>
    </xf>
    <xf numFmtId="0" fontId="14" fillId="0" borderId="0" xfId="0" applyNumberFormat="1" applyFont="1" applyAlignment="1" quotePrefix="1">
      <alignment/>
    </xf>
    <xf numFmtId="0" fontId="14" fillId="0" borderId="0" xfId="0" applyNumberFormat="1" applyFont="1" applyAlignment="1">
      <alignment/>
    </xf>
    <xf numFmtId="0" fontId="15" fillId="0" borderId="0" xfId="0" applyNumberFormat="1" applyFont="1" applyAlignment="1">
      <alignment horizontal="left"/>
    </xf>
    <xf numFmtId="0" fontId="15" fillId="0" borderId="0" xfId="0" applyNumberFormat="1" applyFont="1" applyAlignment="1" quotePrefix="1">
      <alignment horizontal="left"/>
    </xf>
    <xf numFmtId="0" fontId="13" fillId="0" borderId="0" xfId="0" applyNumberFormat="1" applyFont="1" applyAlignment="1">
      <alignment horizontal="center"/>
    </xf>
    <xf numFmtId="0" fontId="14" fillId="0" borderId="0" xfId="0" applyNumberFormat="1" applyFont="1" applyAlignment="1">
      <alignment horizontal="center"/>
    </xf>
    <xf numFmtId="0" fontId="14" fillId="0" borderId="0" xfId="0" applyNumberFormat="1" applyFont="1" applyBorder="1" applyAlignment="1">
      <alignment/>
    </xf>
    <xf numFmtId="0" fontId="14" fillId="0" borderId="22" xfId="0" applyNumberFormat="1" applyFont="1" applyBorder="1" applyAlignment="1">
      <alignment/>
    </xf>
    <xf numFmtId="0" fontId="14" fillId="0" borderId="0" xfId="0" applyNumberFormat="1" applyFont="1" applyBorder="1" applyAlignment="1">
      <alignment horizontal="center"/>
    </xf>
    <xf numFmtId="0" fontId="14" fillId="0" borderId="11" xfId="0" applyNumberFormat="1" applyFont="1" applyBorder="1" applyAlignment="1">
      <alignment horizontal="center"/>
    </xf>
    <xf numFmtId="0" fontId="17" fillId="0" borderId="0" xfId="96" applyNumberFormat="1" applyFont="1" applyAlignment="1">
      <alignment horizontal="left"/>
      <protection/>
    </xf>
    <xf numFmtId="0" fontId="18" fillId="0" borderId="0" xfId="96" applyNumberFormat="1" applyFont="1" applyAlignment="1">
      <alignment horizontal="left"/>
      <protection/>
    </xf>
    <xf numFmtId="0" fontId="17" fillId="0" borderId="0" xfId="0" applyNumberFormat="1" applyFont="1" applyAlignment="1">
      <alignment horizontal="left"/>
    </xf>
    <xf numFmtId="0" fontId="17" fillId="0" borderId="0" xfId="0" applyNumberFormat="1" applyFont="1" applyAlignment="1">
      <alignment/>
    </xf>
    <xf numFmtId="0" fontId="1" fillId="0" borderId="0" xfId="0" applyNumberFormat="1" applyFont="1" applyAlignment="1">
      <alignment/>
    </xf>
    <xf numFmtId="0" fontId="1" fillId="0" borderId="0" xfId="0" applyNumberFormat="1" applyFont="1" applyAlignment="1">
      <alignment horizontal="center"/>
    </xf>
    <xf numFmtId="0" fontId="19" fillId="0" borderId="0" xfId="96" applyNumberFormat="1" applyFont="1" applyAlignment="1">
      <alignment horizontal="left"/>
      <protection/>
    </xf>
    <xf numFmtId="0" fontId="0" fillId="0" borderId="0" xfId="0" applyNumberFormat="1" applyFont="1" applyAlignment="1">
      <alignment/>
    </xf>
    <xf numFmtId="0" fontId="18" fillId="0" borderId="0" xfId="0" applyNumberFormat="1" applyFont="1" applyAlignment="1">
      <alignment horizontal="left"/>
    </xf>
    <xf numFmtId="0" fontId="18" fillId="0" borderId="0" xfId="0" applyNumberFormat="1" applyFont="1" applyAlignment="1">
      <alignment horizontal="center"/>
    </xf>
    <xf numFmtId="0" fontId="4" fillId="0" borderId="0" xfId="0" applyNumberFormat="1" applyFont="1" applyAlignment="1">
      <alignment horizontal="center"/>
    </xf>
    <xf numFmtId="0" fontId="5" fillId="0" borderId="0" xfId="0" applyNumberFormat="1" applyFont="1" applyAlignment="1">
      <alignment/>
    </xf>
    <xf numFmtId="0" fontId="0" fillId="0" borderId="0" xfId="0" applyNumberFormat="1" applyFont="1" applyAlignment="1">
      <alignment horizontal="left"/>
    </xf>
    <xf numFmtId="17" fontId="1" fillId="0" borderId="0" xfId="0" applyNumberFormat="1" applyFont="1" applyAlignment="1" quotePrefix="1">
      <alignment horizontal="center"/>
    </xf>
    <xf numFmtId="0" fontId="1" fillId="0" borderId="20" xfId="103" applyFont="1" applyBorder="1" applyAlignment="1">
      <alignment horizontal="center" vertical="top"/>
      <protection/>
    </xf>
    <xf numFmtId="0" fontId="1" fillId="0" borderId="17" xfId="103" applyFont="1" applyBorder="1" applyAlignment="1">
      <alignment horizontal="center"/>
      <protection/>
    </xf>
    <xf numFmtId="43" fontId="1" fillId="0" borderId="27" xfId="57" applyFont="1" applyBorder="1" applyAlignment="1">
      <alignment horizontal="center"/>
    </xf>
    <xf numFmtId="0" fontId="0" fillId="0" borderId="0" xfId="103" applyFont="1">
      <alignment/>
      <protection/>
    </xf>
    <xf numFmtId="0" fontId="1" fillId="0" borderId="13" xfId="103" applyFont="1" applyBorder="1" applyAlignment="1">
      <alignment horizontal="center"/>
      <protection/>
    </xf>
    <xf numFmtId="0" fontId="0" fillId="0" borderId="15" xfId="103" applyFont="1" applyBorder="1">
      <alignment/>
      <protection/>
    </xf>
    <xf numFmtId="0" fontId="4" fillId="0" borderId="15" xfId="103" applyFont="1" applyBorder="1" applyAlignment="1">
      <alignment vertical="top" wrapText="1"/>
      <protection/>
    </xf>
    <xf numFmtId="0" fontId="0" fillId="0" borderId="0" xfId="103" applyFont="1" applyBorder="1">
      <alignment/>
      <protection/>
    </xf>
    <xf numFmtId="0" fontId="0" fillId="0" borderId="15" xfId="103" applyFont="1" applyBorder="1" applyAlignment="1">
      <alignment vertical="top" wrapText="1"/>
      <protection/>
    </xf>
    <xf numFmtId="0" fontId="1" fillId="0" borderId="15" xfId="103" applyFont="1" applyBorder="1" applyAlignment="1">
      <alignment vertical="top" wrapText="1"/>
      <protection/>
    </xf>
    <xf numFmtId="0" fontId="0" fillId="0" borderId="0" xfId="103" applyFont="1" applyAlignment="1">
      <alignment horizontal="justify"/>
      <protection/>
    </xf>
    <xf numFmtId="0" fontId="20" fillId="0" borderId="0" xfId="129" applyFont="1" applyAlignment="1">
      <alignment wrapText="1"/>
      <protection/>
    </xf>
    <xf numFmtId="0" fontId="0" fillId="0" borderId="0" xfId="103" applyFont="1" applyBorder="1" applyAlignment="1">
      <alignment vertical="top" wrapText="1"/>
      <protection/>
    </xf>
    <xf numFmtId="0" fontId="4" fillId="0" borderId="0" xfId="89" applyNumberFormat="1" applyFont="1" applyBorder="1">
      <alignment/>
      <protection/>
    </xf>
    <xf numFmtId="0" fontId="0" fillId="0" borderId="0" xfId="89" applyNumberFormat="1" applyFont="1" applyAlignment="1">
      <alignment wrapText="1"/>
      <protection/>
    </xf>
    <xf numFmtId="0" fontId="1" fillId="0" borderId="34" xfId="103" applyFont="1" applyBorder="1" applyAlignment="1">
      <alignment horizontal="center" vertical="justify"/>
      <protection/>
    </xf>
    <xf numFmtId="43" fontId="0" fillId="0" borderId="35" xfId="57" applyFont="1" applyBorder="1" applyAlignment="1">
      <alignment vertical="justify"/>
    </xf>
    <xf numFmtId="0" fontId="1" fillId="0" borderId="23" xfId="103" applyFont="1" applyBorder="1" applyAlignment="1">
      <alignment horizontal="center" vertical="justify"/>
      <protection/>
    </xf>
    <xf numFmtId="0" fontId="3" fillId="0" borderId="23" xfId="103" applyFont="1" applyBorder="1" applyAlignment="1">
      <alignment horizontal="center" vertical="center"/>
      <protection/>
    </xf>
    <xf numFmtId="43" fontId="0" fillId="0" borderId="23" xfId="57" applyFont="1" applyBorder="1" applyAlignment="1">
      <alignment vertical="justify"/>
    </xf>
    <xf numFmtId="0" fontId="1" fillId="0" borderId="24" xfId="103" applyFont="1" applyBorder="1" applyAlignment="1">
      <alignment horizontal="center"/>
      <protection/>
    </xf>
    <xf numFmtId="0" fontId="0" fillId="0" borderId="24" xfId="103" applyFont="1" applyBorder="1" applyAlignment="1">
      <alignment vertical="top" wrapText="1"/>
      <protection/>
    </xf>
    <xf numFmtId="43" fontId="0" fillId="0" borderId="24" xfId="57" applyFont="1" applyBorder="1" applyAlignment="1">
      <alignment/>
    </xf>
    <xf numFmtId="0" fontId="1" fillId="0" borderId="34" xfId="103" applyFont="1" applyBorder="1" applyAlignment="1">
      <alignment horizontal="center" vertical="top"/>
      <protection/>
    </xf>
    <xf numFmtId="0" fontId="1" fillId="0" borderId="36" xfId="103" applyFont="1" applyBorder="1" applyAlignment="1">
      <alignment horizontal="center"/>
      <protection/>
    </xf>
    <xf numFmtId="0" fontId="0" fillId="0" borderId="0" xfId="103" applyFont="1" applyBorder="1" applyAlignment="1">
      <alignment horizontal="left" vertical="top" wrapText="1" indent="4"/>
      <protection/>
    </xf>
    <xf numFmtId="0" fontId="1" fillId="0" borderId="10" xfId="101" applyFont="1" applyBorder="1" applyAlignment="1">
      <alignment vertical="top" wrapText="1"/>
      <protection/>
    </xf>
    <xf numFmtId="0" fontId="0" fillId="0" borderId="10" xfId="101" applyFont="1" applyBorder="1" applyAlignment="1">
      <alignment horizontal="left" vertical="top" wrapText="1"/>
      <protection/>
    </xf>
    <xf numFmtId="0" fontId="0" fillId="0" borderId="10" xfId="101" applyFont="1" applyFill="1" applyBorder="1" applyAlignment="1">
      <alignment vertical="top" wrapText="1"/>
      <protection/>
    </xf>
    <xf numFmtId="0" fontId="1" fillId="0" borderId="10" xfId="101" applyFont="1" applyFill="1" applyBorder="1" applyAlignment="1">
      <alignment vertical="top" wrapText="1"/>
      <protection/>
    </xf>
    <xf numFmtId="0" fontId="0" fillId="0" borderId="10" xfId="101" applyFont="1" applyBorder="1" applyAlignment="1">
      <alignment vertical="top" wrapText="1"/>
      <protection/>
    </xf>
    <xf numFmtId="0" fontId="1" fillId="0" borderId="0" xfId="103" applyFont="1" applyBorder="1" applyAlignment="1">
      <alignment vertical="top" wrapText="1"/>
      <protection/>
    </xf>
    <xf numFmtId="0" fontId="0" fillId="0" borderId="10" xfId="103" applyFont="1" applyBorder="1" applyAlignment="1">
      <alignment vertical="top" wrapText="1"/>
      <protection/>
    </xf>
    <xf numFmtId="0" fontId="1" fillId="0" borderId="10" xfId="103" applyFont="1" applyBorder="1" applyAlignment="1">
      <alignment vertical="top" wrapText="1"/>
      <protection/>
    </xf>
    <xf numFmtId="0" fontId="1" fillId="0" borderId="13" xfId="103" applyFont="1" applyBorder="1" applyAlignment="1">
      <alignment horizontal="center" vertical="justify"/>
      <protection/>
    </xf>
    <xf numFmtId="0" fontId="3" fillId="0" borderId="10" xfId="103" applyFont="1" applyBorder="1" applyAlignment="1">
      <alignment horizontal="center" vertical="center"/>
      <protection/>
    </xf>
    <xf numFmtId="0" fontId="0" fillId="0" borderId="10" xfId="103" applyFont="1" applyBorder="1" applyAlignment="1">
      <alignment horizontal="left" vertical="top" wrapText="1"/>
      <protection/>
    </xf>
    <xf numFmtId="0" fontId="0" fillId="0" borderId="0" xfId="103" applyFont="1" applyAlignment="1">
      <alignment vertical="justify"/>
      <protection/>
    </xf>
    <xf numFmtId="0" fontId="0" fillId="0" borderId="0" xfId="0" applyNumberFormat="1" applyFont="1" applyAlignment="1">
      <alignment horizontal="left" wrapText="1"/>
    </xf>
    <xf numFmtId="2" fontId="0" fillId="0" borderId="0" xfId="0" applyNumberFormat="1" applyFont="1" applyAlignment="1">
      <alignment horizontal="left" wrapText="1"/>
    </xf>
    <xf numFmtId="3" fontId="0" fillId="0" borderId="0" xfId="0" applyNumberFormat="1" applyFont="1" applyBorder="1" applyAlignment="1">
      <alignment horizontal="left" wrapText="1"/>
    </xf>
    <xf numFmtId="0" fontId="0" fillId="0" borderId="0" xfId="0" applyNumberFormat="1" applyFont="1" applyBorder="1" applyAlignment="1">
      <alignment horizontal="left" wrapText="1"/>
    </xf>
    <xf numFmtId="0" fontId="1" fillId="0" borderId="0" xfId="0" applyNumberFormat="1" applyFont="1" applyAlignment="1">
      <alignment horizontal="left"/>
    </xf>
    <xf numFmtId="0" fontId="0" fillId="0" borderId="0" xfId="0" applyNumberFormat="1" applyFont="1" applyBorder="1" applyAlignment="1">
      <alignment horizontal="left"/>
    </xf>
    <xf numFmtId="0" fontId="1" fillId="0" borderId="0" xfId="0" applyNumberFormat="1" applyFont="1" applyBorder="1" applyAlignment="1">
      <alignment horizontal="right" vertical="center"/>
    </xf>
    <xf numFmtId="0" fontId="1" fillId="0" borderId="15" xfId="103" applyFont="1" applyBorder="1" applyAlignment="1">
      <alignment horizontal="left" vertical="top" wrapText="1"/>
      <protection/>
    </xf>
    <xf numFmtId="0" fontId="0" fillId="0" borderId="15" xfId="103" applyFont="1" applyBorder="1" applyAlignment="1">
      <alignment horizontal="left" vertical="top" wrapText="1" indent="6"/>
      <protection/>
    </xf>
    <xf numFmtId="0" fontId="1" fillId="0" borderId="13" xfId="103" applyFont="1" applyBorder="1" applyAlignment="1">
      <alignment horizontal="center" vertical="top"/>
      <protection/>
    </xf>
    <xf numFmtId="0" fontId="1" fillId="0" borderId="15" xfId="103" applyFont="1" applyBorder="1" applyAlignment="1">
      <alignment horizontal="center"/>
      <protection/>
    </xf>
    <xf numFmtId="0" fontId="0" fillId="0" borderId="15" xfId="103" applyFont="1" applyBorder="1" applyAlignment="1">
      <alignment horizontal="left" vertical="top" wrapText="1" indent="15"/>
      <protection/>
    </xf>
    <xf numFmtId="0" fontId="1" fillId="0" borderId="0" xfId="103" applyFont="1" applyBorder="1" applyAlignment="1">
      <alignment horizontal="center"/>
      <protection/>
    </xf>
    <xf numFmtId="43" fontId="0" fillId="0" borderId="0" xfId="56" applyFont="1" applyBorder="1" applyAlignment="1">
      <alignment/>
    </xf>
    <xf numFmtId="0" fontId="1" fillId="0" borderId="34" xfId="101" applyFont="1" applyBorder="1" applyAlignment="1">
      <alignment horizontal="center" vertical="top"/>
      <protection/>
    </xf>
    <xf numFmtId="0" fontId="1" fillId="0" borderId="36" xfId="101" applyFont="1" applyBorder="1" applyAlignment="1">
      <alignment horizontal="center"/>
      <protection/>
    </xf>
    <xf numFmtId="43" fontId="1" fillId="0" borderId="35" xfId="58" applyFont="1" applyBorder="1" applyAlignment="1">
      <alignment horizontal="center"/>
    </xf>
    <xf numFmtId="0" fontId="0" fillId="0" borderId="0" xfId="101" applyFont="1" applyAlignment="1">
      <alignment vertical="justify"/>
      <protection/>
    </xf>
    <xf numFmtId="0" fontId="1" fillId="0" borderId="13" xfId="101" applyFont="1" applyBorder="1" applyAlignment="1">
      <alignment horizontal="center" vertical="top"/>
      <protection/>
    </xf>
    <xf numFmtId="0" fontId="1" fillId="0" borderId="15" xfId="101" applyFont="1" applyBorder="1" applyAlignment="1">
      <alignment horizontal="center"/>
      <protection/>
    </xf>
    <xf numFmtId="0" fontId="4" fillId="0" borderId="15" xfId="101" applyFont="1" applyBorder="1" applyAlignment="1">
      <alignment horizontal="left"/>
      <protection/>
    </xf>
    <xf numFmtId="0" fontId="1" fillId="0" borderId="13" xfId="101" applyFont="1" applyBorder="1" applyAlignment="1">
      <alignment horizontal="center" vertical="justify"/>
      <protection/>
    </xf>
    <xf numFmtId="0" fontId="1" fillId="0" borderId="15" xfId="101" applyFont="1" applyBorder="1" applyAlignment="1">
      <alignment horizontal="left" vertical="justify"/>
      <protection/>
    </xf>
    <xf numFmtId="43" fontId="0" fillId="0" borderId="28" xfId="58" applyFont="1" applyBorder="1" applyAlignment="1">
      <alignment vertical="justify"/>
    </xf>
    <xf numFmtId="0" fontId="0" fillId="0" borderId="15" xfId="101" applyFont="1" applyBorder="1" applyAlignment="1">
      <alignment horizontal="left" vertical="justify"/>
      <protection/>
    </xf>
    <xf numFmtId="0" fontId="2" fillId="0" borderId="15" xfId="101" applyFont="1" applyBorder="1" applyAlignment="1">
      <alignment horizontal="left" vertical="justify"/>
      <protection/>
    </xf>
    <xf numFmtId="0" fontId="1" fillId="0" borderId="37" xfId="101" applyFont="1" applyBorder="1" applyAlignment="1">
      <alignment horizontal="center" vertical="justify"/>
      <protection/>
    </xf>
    <xf numFmtId="43" fontId="0" fillId="0" borderId="38" xfId="58" applyFont="1" applyBorder="1" applyAlignment="1">
      <alignment vertical="justify"/>
    </xf>
    <xf numFmtId="0" fontId="1" fillId="0" borderId="39" xfId="101" applyFont="1" applyBorder="1" applyAlignment="1">
      <alignment horizontal="center" vertical="justify"/>
      <protection/>
    </xf>
    <xf numFmtId="43" fontId="0" fillId="0" borderId="29" xfId="58" applyFont="1" applyBorder="1" applyAlignment="1">
      <alignment vertical="justify"/>
    </xf>
    <xf numFmtId="43" fontId="0" fillId="0" borderId="23" xfId="58" applyFont="1" applyBorder="1" applyAlignment="1">
      <alignment vertical="justify"/>
    </xf>
    <xf numFmtId="43" fontId="0" fillId="0" borderId="24" xfId="58" applyFont="1" applyBorder="1" applyAlignment="1">
      <alignment/>
    </xf>
    <xf numFmtId="0" fontId="3" fillId="0" borderId="15" xfId="101" applyFont="1" applyBorder="1" applyAlignment="1">
      <alignment horizontal="center" vertical="center"/>
      <protection/>
    </xf>
    <xf numFmtId="0" fontId="1" fillId="0" borderId="13" xfId="101" applyFont="1" applyBorder="1" applyAlignment="1">
      <alignment horizontal="center" vertical="center"/>
      <protection/>
    </xf>
    <xf numFmtId="0" fontId="1" fillId="0" borderId="15" xfId="101" applyFont="1" applyBorder="1" applyAlignment="1">
      <alignment horizontal="left" vertical="center"/>
      <protection/>
    </xf>
    <xf numFmtId="0" fontId="0" fillId="0" borderId="0" xfId="101" applyFont="1" applyAlignment="1">
      <alignment vertical="center"/>
      <protection/>
    </xf>
    <xf numFmtId="0" fontId="0" fillId="0" borderId="15" xfId="101" applyFont="1" applyBorder="1" applyAlignment="1">
      <alignment vertical="justify"/>
      <protection/>
    </xf>
    <xf numFmtId="0" fontId="1" fillId="0" borderId="15" xfId="101" applyFont="1" applyBorder="1" applyAlignment="1">
      <alignment vertical="justify"/>
      <protection/>
    </xf>
    <xf numFmtId="0" fontId="0" fillId="0" borderId="10" xfId="101" applyFont="1" applyBorder="1" applyAlignment="1">
      <alignment vertical="justify"/>
      <protection/>
    </xf>
    <xf numFmtId="0" fontId="1" fillId="0" borderId="10" xfId="101" applyFont="1" applyBorder="1" applyAlignment="1">
      <alignment vertical="justify"/>
      <protection/>
    </xf>
    <xf numFmtId="0" fontId="1" fillId="0" borderId="0" xfId="101" applyFont="1" applyAlignment="1">
      <alignment vertical="justify"/>
      <protection/>
    </xf>
    <xf numFmtId="49" fontId="0" fillId="0" borderId="0" xfId="128" applyFont="1">
      <alignment/>
      <protection/>
    </xf>
    <xf numFmtId="49" fontId="0" fillId="0" borderId="0" xfId="128" applyFont="1" applyAlignment="1">
      <alignment vertical="center"/>
      <protection/>
    </xf>
    <xf numFmtId="0" fontId="20" fillId="0" borderId="0" xfId="129" applyFont="1">
      <alignment/>
      <protection/>
    </xf>
    <xf numFmtId="0" fontId="0" fillId="0" borderId="15" xfId="101" applyFont="1" applyBorder="1" applyAlignment="1">
      <alignment horizontal="left" vertical="top" wrapText="1"/>
      <protection/>
    </xf>
    <xf numFmtId="0" fontId="0" fillId="0" borderId="15" xfId="101" applyFont="1" applyBorder="1" applyAlignment="1">
      <alignment horizontal="center" vertical="justify"/>
      <protection/>
    </xf>
    <xf numFmtId="0" fontId="3" fillId="0" borderId="40" xfId="101" applyFont="1" applyBorder="1" applyAlignment="1">
      <alignment vertical="center"/>
      <protection/>
    </xf>
    <xf numFmtId="0" fontId="1" fillId="0" borderId="0" xfId="101" applyFont="1" applyBorder="1" applyAlignment="1">
      <alignment vertical="justify"/>
      <protection/>
    </xf>
    <xf numFmtId="0" fontId="0" fillId="0" borderId="0" xfId="101" applyFont="1" applyBorder="1" applyAlignment="1">
      <alignment wrapText="1"/>
      <protection/>
    </xf>
    <xf numFmtId="0" fontId="1" fillId="0" borderId="41" xfId="101" applyFont="1" applyBorder="1" applyAlignment="1">
      <alignment horizontal="center" vertical="justify"/>
      <protection/>
    </xf>
    <xf numFmtId="0" fontId="3" fillId="0" borderId="36" xfId="101" applyFont="1" applyBorder="1" applyAlignment="1">
      <alignment vertical="center"/>
      <protection/>
    </xf>
    <xf numFmtId="43" fontId="0" fillId="0" borderId="42" xfId="58" applyFont="1" applyBorder="1" applyAlignment="1">
      <alignment vertical="justify"/>
    </xf>
    <xf numFmtId="0" fontId="0" fillId="0" borderId="15" xfId="101" applyFont="1" applyBorder="1" applyAlignment="1">
      <alignment vertical="top" wrapText="1"/>
      <protection/>
    </xf>
    <xf numFmtId="0" fontId="1" fillId="0" borderId="22" xfId="101" applyFont="1" applyBorder="1" applyAlignment="1">
      <alignment horizontal="center" vertical="justify"/>
      <protection/>
    </xf>
    <xf numFmtId="0" fontId="3" fillId="0" borderId="22" xfId="101" applyFont="1" applyBorder="1" applyAlignment="1">
      <alignment vertical="center"/>
      <protection/>
    </xf>
    <xf numFmtId="43" fontId="0" fillId="0" borderId="22" xfId="58" applyFont="1" applyBorder="1" applyAlignment="1">
      <alignment vertical="justify"/>
    </xf>
    <xf numFmtId="0" fontId="1" fillId="0" borderId="11" xfId="101" applyFont="1" applyBorder="1" applyAlignment="1">
      <alignment horizontal="center" vertical="justify"/>
      <protection/>
    </xf>
    <xf numFmtId="0" fontId="0" fillId="0" borderId="11" xfId="101" applyFont="1" applyBorder="1" applyAlignment="1">
      <alignment wrapText="1"/>
      <protection/>
    </xf>
    <xf numFmtId="43" fontId="0" fillId="0" borderId="11" xfId="58" applyFont="1" applyBorder="1" applyAlignment="1">
      <alignment vertical="justify"/>
    </xf>
    <xf numFmtId="0" fontId="0" fillId="0" borderId="0" xfId="101" applyNumberFormat="1" applyFont="1" applyBorder="1" applyAlignment="1">
      <alignment vertical="top" wrapText="1"/>
      <protection/>
    </xf>
    <xf numFmtId="49" fontId="0" fillId="0" borderId="0" xfId="101" applyNumberFormat="1" applyFont="1" applyBorder="1">
      <alignment/>
      <protection/>
    </xf>
    <xf numFmtId="0" fontId="1" fillId="0" borderId="34" xfId="101" applyFont="1" applyBorder="1" applyAlignment="1">
      <alignment horizontal="center" vertical="justify"/>
      <protection/>
    </xf>
    <xf numFmtId="43" fontId="0" fillId="0" borderId="35" xfId="58" applyFont="1" applyBorder="1" applyAlignment="1">
      <alignment vertical="justify"/>
    </xf>
    <xf numFmtId="0" fontId="1" fillId="0" borderId="15" xfId="101" applyFont="1" applyBorder="1" applyAlignment="1">
      <alignment horizontal="center" vertical="justify"/>
      <protection/>
    </xf>
    <xf numFmtId="0" fontId="1" fillId="0" borderId="13" xfId="101" applyFont="1" applyBorder="1" applyAlignment="1">
      <alignment vertical="justify"/>
      <protection/>
    </xf>
    <xf numFmtId="43" fontId="0" fillId="0" borderId="28" xfId="58" applyFont="1" applyFill="1" applyBorder="1" applyAlignment="1">
      <alignment horizontal="center" vertical="justify"/>
    </xf>
    <xf numFmtId="0" fontId="0" fillId="0" borderId="15" xfId="101" applyFont="1" applyBorder="1" applyAlignment="1">
      <alignment horizontal="right" vertical="justify"/>
      <protection/>
    </xf>
    <xf numFmtId="0" fontId="1" fillId="0" borderId="39" xfId="101" applyFont="1" applyBorder="1" applyAlignment="1">
      <alignment vertical="justify"/>
      <protection/>
    </xf>
    <xf numFmtId="0" fontId="0" fillId="0" borderId="43" xfId="101" applyFont="1" applyBorder="1" applyAlignment="1">
      <alignment horizontal="right" vertical="justify"/>
      <protection/>
    </xf>
    <xf numFmtId="43" fontId="0" fillId="0" borderId="29" xfId="58" applyFont="1" applyFill="1" applyBorder="1" applyAlignment="1">
      <alignment horizontal="center" vertical="justify"/>
    </xf>
    <xf numFmtId="0" fontId="1" fillId="0" borderId="44" xfId="101" applyFont="1" applyBorder="1" applyAlignment="1">
      <alignment vertical="justify"/>
      <protection/>
    </xf>
    <xf numFmtId="0" fontId="1" fillId="0" borderId="45" xfId="101" applyFont="1" applyBorder="1" applyAlignment="1">
      <alignment horizontal="center" vertical="justify"/>
      <protection/>
    </xf>
    <xf numFmtId="0" fontId="0" fillId="0" borderId="0" xfId="101" applyFont="1" applyBorder="1" applyAlignment="1">
      <alignment horizontal="center" vertical="justify"/>
      <protection/>
    </xf>
    <xf numFmtId="43" fontId="0" fillId="0" borderId="0" xfId="58" applyFont="1" applyFill="1" applyBorder="1" applyAlignment="1">
      <alignment horizontal="center" vertical="justify"/>
    </xf>
    <xf numFmtId="0" fontId="1" fillId="0" borderId="0" xfId="101" applyFont="1" applyBorder="1" applyAlignment="1">
      <alignment horizontal="center" vertical="justify"/>
      <protection/>
    </xf>
    <xf numFmtId="0" fontId="0" fillId="0" borderId="0" xfId="101" applyFont="1" applyBorder="1" applyAlignment="1">
      <alignment vertical="justify"/>
      <protection/>
    </xf>
    <xf numFmtId="43" fontId="0" fillId="0" borderId="0" xfId="58" applyFont="1" applyBorder="1" applyAlignment="1">
      <alignment horizontal="center" vertical="justify"/>
    </xf>
    <xf numFmtId="0" fontId="1" fillId="0" borderId="0" xfId="42" applyFont="1" applyAlignment="1">
      <alignment horizontal="left"/>
    </xf>
    <xf numFmtId="49" fontId="64" fillId="0" borderId="0" xfId="0" applyFont="1" applyFill="1" applyAlignment="1">
      <alignment/>
    </xf>
    <xf numFmtId="49" fontId="63" fillId="0" borderId="0" xfId="0" applyFont="1" applyFill="1" applyAlignment="1">
      <alignment/>
    </xf>
    <xf numFmtId="49" fontId="64" fillId="0" borderId="0" xfId="0" applyFont="1" applyFill="1" applyAlignment="1">
      <alignment horizontal="center"/>
    </xf>
    <xf numFmtId="49" fontId="4" fillId="0" borderId="15" xfId="0" applyFont="1" applyFill="1" applyBorder="1" applyAlignment="1">
      <alignment horizontal="left" vertical="top" wrapText="1"/>
    </xf>
    <xf numFmtId="49" fontId="5" fillId="0" borderId="15" xfId="0" applyFont="1" applyFill="1" applyBorder="1" applyAlignment="1">
      <alignment horizontal="left" vertical="top" wrapText="1"/>
    </xf>
    <xf numFmtId="49" fontId="0" fillId="0" borderId="13" xfId="0" applyNumberFormat="1" applyFont="1" applyFill="1" applyBorder="1" applyAlignment="1">
      <alignment horizontal="center" vertical="top"/>
    </xf>
    <xf numFmtId="49" fontId="0" fillId="0" borderId="10" xfId="0" applyNumberFormat="1" applyFont="1" applyFill="1" applyBorder="1" applyAlignment="1">
      <alignment vertical="top" wrapText="1"/>
    </xf>
    <xf numFmtId="49" fontId="0" fillId="0" borderId="21" xfId="0" applyNumberFormat="1" applyFont="1" applyFill="1" applyBorder="1" applyAlignment="1">
      <alignment horizontal="center" vertical="top"/>
    </xf>
    <xf numFmtId="49" fontId="0" fillId="0" borderId="16" xfId="0" applyFont="1" applyFill="1" applyBorder="1" applyAlignment="1">
      <alignment horizontal="left" vertical="top" wrapText="1"/>
    </xf>
    <xf numFmtId="49" fontId="0" fillId="0" borderId="16" xfId="0" applyFont="1" applyFill="1" applyBorder="1" applyAlignment="1">
      <alignment horizontal="center"/>
    </xf>
    <xf numFmtId="49" fontId="0" fillId="0" borderId="23" xfId="0" applyNumberFormat="1" applyFont="1" applyFill="1" applyBorder="1" applyAlignment="1">
      <alignment horizontal="center" vertical="top"/>
    </xf>
    <xf numFmtId="49" fontId="0" fillId="0" borderId="23" xfId="0" applyFont="1" applyFill="1" applyBorder="1" applyAlignment="1">
      <alignment horizontal="center"/>
    </xf>
    <xf numFmtId="49" fontId="0" fillId="0" borderId="24" xfId="0" applyNumberFormat="1" applyFont="1" applyFill="1" applyBorder="1" applyAlignment="1">
      <alignment horizontal="center" vertical="top"/>
    </xf>
    <xf numFmtId="49" fontId="0" fillId="0" borderId="24" xfId="0" applyFont="1" applyFill="1" applyBorder="1" applyAlignment="1">
      <alignment horizontal="center"/>
    </xf>
    <xf numFmtId="49" fontId="0" fillId="0" borderId="23" xfId="0" applyFont="1" applyFill="1" applyBorder="1" applyAlignment="1">
      <alignment vertical="top" wrapText="1"/>
    </xf>
    <xf numFmtId="49" fontId="0" fillId="0" borderId="24" xfId="0" applyFont="1" applyFill="1" applyBorder="1" applyAlignment="1">
      <alignment vertical="top" wrapText="1"/>
    </xf>
    <xf numFmtId="0" fontId="5" fillId="0" borderId="15" xfId="0" applyNumberFormat="1" applyFont="1" applyFill="1" applyBorder="1" applyAlignment="1">
      <alignment vertical="top" wrapText="1"/>
    </xf>
    <xf numFmtId="4" fontId="1" fillId="0" borderId="28" xfId="42" applyNumberFormat="1" applyFont="1" applyFill="1" applyBorder="1" applyAlignment="1">
      <alignment/>
    </xf>
    <xf numFmtId="4" fontId="0" fillId="0" borderId="28" xfId="42" applyNumberFormat="1" applyFont="1" applyFill="1" applyBorder="1" applyAlignment="1">
      <alignment wrapText="1"/>
    </xf>
    <xf numFmtId="212" fontId="0" fillId="0" borderId="10" xfId="56" applyNumberFormat="1" applyFont="1" applyFill="1" applyBorder="1" applyAlignment="1">
      <alignment horizontal="right"/>
    </xf>
    <xf numFmtId="192" fontId="0" fillId="0" borderId="13" xfId="56" applyNumberFormat="1" applyFont="1" applyFill="1" applyBorder="1" applyAlignment="1">
      <alignment horizontal="right"/>
    </xf>
    <xf numFmtId="4" fontId="0" fillId="0" borderId="28" xfId="42" applyNumberFormat="1" applyFont="1" applyFill="1" applyBorder="1" applyAlignment="1">
      <alignment/>
    </xf>
    <xf numFmtId="4" fontId="0" fillId="0" borderId="29" xfId="42" applyNumberFormat="1" applyFont="1" applyFill="1" applyBorder="1" applyAlignment="1">
      <alignment/>
    </xf>
    <xf numFmtId="49" fontId="4" fillId="0" borderId="23" xfId="0" applyFont="1" applyFill="1" applyBorder="1" applyAlignment="1">
      <alignment horizontal="left" vertical="top" wrapText="1"/>
    </xf>
    <xf numFmtId="49" fontId="4" fillId="0" borderId="24" xfId="0" applyFont="1" applyFill="1" applyBorder="1" applyAlignment="1">
      <alignment horizontal="left" vertical="top" wrapText="1"/>
    </xf>
    <xf numFmtId="49" fontId="0" fillId="0" borderId="10" xfId="0" applyFont="1" applyFill="1" applyBorder="1" applyAlignment="1">
      <alignment horizontal="left" vertical="top" wrapText="1"/>
    </xf>
    <xf numFmtId="49" fontId="0" fillId="0" borderId="46" xfId="0" applyFont="1" applyFill="1" applyBorder="1" applyAlignment="1">
      <alignment horizontal="center"/>
    </xf>
    <xf numFmtId="49" fontId="65" fillId="0" borderId="13" xfId="0" applyFont="1" applyFill="1" applyBorder="1" applyAlignment="1">
      <alignment horizontal="center" vertical="top"/>
    </xf>
    <xf numFmtId="49" fontId="65" fillId="0" borderId="15" xfId="0" applyFont="1" applyFill="1" applyBorder="1" applyAlignment="1">
      <alignment vertical="top" wrapText="1"/>
    </xf>
    <xf numFmtId="49" fontId="65" fillId="0" borderId="15" xfId="0" applyFont="1" applyFill="1" applyBorder="1" applyAlignment="1">
      <alignment horizontal="center"/>
    </xf>
    <xf numFmtId="3" fontId="65" fillId="0" borderId="0" xfId="0" applyNumberFormat="1" applyFont="1" applyFill="1" applyBorder="1" applyAlignment="1">
      <alignment/>
    </xf>
    <xf numFmtId="49" fontId="65" fillId="0" borderId="0" xfId="0" applyFont="1" applyFill="1" applyBorder="1" applyAlignment="1">
      <alignment/>
    </xf>
    <xf numFmtId="49" fontId="65" fillId="0" borderId="0" xfId="0" applyFont="1" applyFill="1" applyAlignment="1">
      <alignment/>
    </xf>
    <xf numFmtId="3" fontId="65" fillId="0" borderId="26" xfId="42" applyNumberFormat="1" applyFont="1" applyFill="1" applyBorder="1" applyAlignment="1">
      <alignment horizontal="right"/>
    </xf>
    <xf numFmtId="192" fontId="65" fillId="0" borderId="13" xfId="42" applyNumberFormat="1" applyFont="1" applyFill="1" applyBorder="1" applyAlignment="1">
      <alignment horizontal="right"/>
    </xf>
    <xf numFmtId="0" fontId="5" fillId="0" borderId="15" xfId="118" applyFont="1" applyFill="1" applyBorder="1" applyAlignment="1">
      <alignment horizontal="left" vertical="top" wrapText="1"/>
      <protection/>
    </xf>
    <xf numFmtId="0" fontId="0" fillId="0" borderId="15" xfId="118" applyFont="1" applyFill="1" applyBorder="1" applyAlignment="1">
      <alignment horizontal="left" vertical="top" wrapText="1"/>
      <protection/>
    </xf>
    <xf numFmtId="49" fontId="0" fillId="0" borderId="15" xfId="0" applyNumberFormat="1" applyFont="1" applyFill="1" applyBorder="1" applyAlignment="1">
      <alignment wrapText="1"/>
    </xf>
    <xf numFmtId="49" fontId="5" fillId="0" borderId="10" xfId="0" applyNumberFormat="1" applyFont="1" applyBorder="1" applyAlignment="1">
      <alignment vertical="top" wrapText="1"/>
    </xf>
    <xf numFmtId="49" fontId="5" fillId="0" borderId="15" xfId="0" applyNumberFormat="1" applyFont="1" applyFill="1" applyBorder="1" applyAlignment="1">
      <alignment vertical="top" wrapText="1"/>
    </xf>
    <xf numFmtId="49" fontId="0" fillId="0" borderId="15" xfId="0" applyNumberFormat="1" applyFont="1" applyBorder="1" applyAlignment="1">
      <alignment vertical="top" wrapText="1"/>
    </xf>
    <xf numFmtId="0" fontId="0" fillId="0" borderId="15" xfId="101" applyFont="1" applyFill="1" applyBorder="1" applyAlignment="1">
      <alignment vertical="top" wrapText="1"/>
      <protection/>
    </xf>
    <xf numFmtId="0" fontId="5" fillId="0" borderId="15" xfId="101" applyFont="1" applyFill="1" applyBorder="1" applyAlignment="1">
      <alignment vertical="top" wrapText="1"/>
      <protection/>
    </xf>
    <xf numFmtId="0" fontId="0" fillId="0" borderId="15" xfId="101" applyFont="1" applyFill="1" applyBorder="1" applyAlignment="1">
      <alignment wrapText="1"/>
      <protection/>
    </xf>
    <xf numFmtId="49" fontId="0" fillId="0" borderId="10" xfId="0" applyFont="1" applyFill="1" applyBorder="1" applyAlignment="1">
      <alignment wrapText="1"/>
    </xf>
    <xf numFmtId="192" fontId="1" fillId="0" borderId="20" xfId="44" applyNumberFormat="1" applyFont="1" applyFill="1" applyBorder="1" applyAlignment="1">
      <alignment horizontal="right"/>
    </xf>
    <xf numFmtId="192" fontId="1" fillId="0" borderId="13" xfId="44" applyNumberFormat="1" applyFont="1" applyFill="1" applyBorder="1" applyAlignment="1">
      <alignment horizontal="right"/>
    </xf>
    <xf numFmtId="3" fontId="0" fillId="0" borderId="13" xfId="54" applyNumberFormat="1" applyFont="1" applyFill="1" applyBorder="1" applyAlignment="1">
      <alignment horizontal="right"/>
    </xf>
    <xf numFmtId="192" fontId="1" fillId="0" borderId="13" xfId="44" applyNumberFormat="1" applyFont="1" applyBorder="1" applyAlignment="1">
      <alignment horizontal="right"/>
    </xf>
    <xf numFmtId="3" fontId="1" fillId="0" borderId="14" xfId="56" applyNumberFormat="1" applyFont="1" applyFill="1" applyBorder="1" applyAlignment="1">
      <alignment horizontal="right" vertical="top"/>
    </xf>
    <xf numFmtId="3" fontId="1" fillId="0" borderId="14" xfId="56" applyNumberFormat="1" applyFont="1" applyFill="1" applyBorder="1" applyAlignment="1">
      <alignment horizontal="right" wrapText="1"/>
    </xf>
    <xf numFmtId="3" fontId="1" fillId="0" borderId="47" xfId="56" applyNumberFormat="1" applyFont="1" applyFill="1" applyBorder="1" applyAlignment="1">
      <alignment horizontal="right" wrapText="1"/>
    </xf>
    <xf numFmtId="4" fontId="10" fillId="0" borderId="25" xfId="56" applyNumberFormat="1" applyFont="1" applyFill="1" applyBorder="1" applyAlignment="1">
      <alignment horizontal="right" vertical="top"/>
    </xf>
    <xf numFmtId="4" fontId="40" fillId="0" borderId="0" xfId="0" applyNumberFormat="1" applyFont="1" applyFill="1" applyAlignment="1">
      <alignment/>
    </xf>
    <xf numFmtId="49" fontId="5" fillId="0" borderId="32" xfId="0" applyFont="1" applyFill="1" applyBorder="1" applyAlignment="1" applyProtection="1">
      <alignment horizontal="left" vertical="top" wrapText="1"/>
      <protection/>
    </xf>
    <xf numFmtId="49" fontId="0" fillId="0" borderId="32" xfId="0" applyFont="1" applyFill="1" applyBorder="1" applyAlignment="1" applyProtection="1">
      <alignment horizontal="left" vertical="top" wrapText="1"/>
      <protection/>
    </xf>
    <xf numFmtId="49" fontId="4" fillId="0" borderId="32" xfId="89" applyFont="1" applyFill="1" applyBorder="1" applyAlignment="1">
      <alignment horizontal="left" wrapText="1"/>
      <protection/>
    </xf>
    <xf numFmtId="0" fontId="5" fillId="0" borderId="15" xfId="101" applyFont="1" applyFill="1" applyBorder="1" applyAlignment="1">
      <alignment horizontal="left" wrapText="1"/>
      <protection/>
    </xf>
    <xf numFmtId="0" fontId="0" fillId="0" borderId="15" xfId="119" applyFont="1" applyFill="1" applyBorder="1" applyAlignment="1">
      <alignment vertical="top" wrapText="1"/>
      <protection/>
    </xf>
    <xf numFmtId="0" fontId="5" fillId="0" borderId="15" xfId="119" applyFont="1" applyFill="1" applyBorder="1" applyAlignment="1">
      <alignment vertical="top" wrapText="1"/>
      <protection/>
    </xf>
    <xf numFmtId="49" fontId="5" fillId="0" borderId="15" xfId="0" applyFont="1" applyBorder="1" applyAlignment="1">
      <alignment wrapText="1"/>
    </xf>
    <xf numFmtId="49" fontId="0" fillId="0" borderId="0" xfId="0" applyFont="1" applyBorder="1" applyAlignment="1">
      <alignment vertical="top" wrapText="1"/>
    </xf>
    <xf numFmtId="49" fontId="0" fillId="0" borderId="0" xfId="0" applyFont="1" applyFill="1" applyBorder="1" applyAlignment="1">
      <alignment vertical="top" wrapText="1"/>
    </xf>
    <xf numFmtId="49" fontId="0" fillId="0" borderId="15" xfId="0" applyFont="1" applyFill="1" applyBorder="1" applyAlignment="1">
      <alignment horizontal="left" vertical="top" wrapText="1"/>
    </xf>
    <xf numFmtId="49" fontId="5" fillId="0" borderId="15" xfId="89" applyFont="1" applyFill="1" applyBorder="1" applyAlignment="1">
      <alignment horizontal="left" vertical="top" wrapText="1"/>
      <protection/>
    </xf>
    <xf numFmtId="49" fontId="5" fillId="0" borderId="15" xfId="115" applyFont="1" applyBorder="1" applyAlignment="1">
      <alignment horizontal="left" wrapText="1"/>
      <protection/>
    </xf>
    <xf numFmtId="49" fontId="0" fillId="0" borderId="15" xfId="115" applyFont="1" applyBorder="1" applyAlignment="1">
      <alignment horizontal="left" wrapText="1"/>
      <protection/>
    </xf>
    <xf numFmtId="192" fontId="1" fillId="0" borderId="14" xfId="44" applyNumberFormat="1" applyFont="1" applyBorder="1" applyAlignment="1">
      <alignment horizontal="right"/>
    </xf>
    <xf numFmtId="0" fontId="5" fillId="0" borderId="10" xfId="0" applyNumberFormat="1" applyFont="1" applyBorder="1" applyAlignment="1">
      <alignment vertical="top" wrapText="1"/>
    </xf>
    <xf numFmtId="41" fontId="0" fillId="0" borderId="15" xfId="57" applyNumberFormat="1" applyFont="1" applyFill="1" applyBorder="1" applyAlignment="1">
      <alignment horizontal="center"/>
    </xf>
    <xf numFmtId="49" fontId="4" fillId="0" borderId="15" xfId="0" applyNumberFormat="1" applyFont="1" applyBorder="1" applyAlignment="1">
      <alignment wrapText="1"/>
    </xf>
    <xf numFmtId="3" fontId="0" fillId="0" borderId="14" xfId="54" applyNumberFormat="1" applyFont="1" applyFill="1" applyBorder="1" applyAlignment="1">
      <alignment horizontal="right"/>
    </xf>
    <xf numFmtId="4" fontId="1" fillId="0" borderId="28" xfId="42" applyNumberFormat="1" applyFont="1" applyFill="1" applyBorder="1" applyAlignment="1">
      <alignment wrapText="1"/>
    </xf>
    <xf numFmtId="4" fontId="10" fillId="0" borderId="30" xfId="42" applyNumberFormat="1" applyFont="1" applyFill="1" applyBorder="1" applyAlignment="1">
      <alignment vertical="top"/>
    </xf>
    <xf numFmtId="4" fontId="1" fillId="0" borderId="0" xfId="42" applyNumberFormat="1" applyFont="1" applyFill="1" applyBorder="1" applyAlignment="1">
      <alignment wrapText="1"/>
    </xf>
    <xf numFmtId="4" fontId="0" fillId="0" borderId="0" xfId="42" applyNumberFormat="1" applyFont="1" applyFill="1" applyAlignment="1">
      <alignment/>
    </xf>
    <xf numFmtId="0" fontId="4" fillId="0" borderId="15" xfId="118" applyFont="1" applyFill="1" applyBorder="1" applyAlignment="1">
      <alignment horizontal="left" vertical="top" wrapText="1"/>
      <protection/>
    </xf>
    <xf numFmtId="41" fontId="0" fillId="0" borderId="10" xfId="57" applyNumberFormat="1" applyFont="1" applyFill="1" applyBorder="1" applyAlignment="1">
      <alignment horizontal="center"/>
    </xf>
    <xf numFmtId="0" fontId="1" fillId="0" borderId="0" xfId="89" applyNumberFormat="1" applyFont="1" applyBorder="1">
      <alignment/>
      <protection/>
    </xf>
    <xf numFmtId="0" fontId="0" fillId="0" borderId="0" xfId="101" applyFont="1" applyBorder="1" applyAlignment="1">
      <alignment vertical="top" wrapText="1"/>
      <protection/>
    </xf>
    <xf numFmtId="0" fontId="1" fillId="0" borderId="10" xfId="103" applyFont="1" applyBorder="1" applyAlignment="1">
      <alignment horizontal="center"/>
      <protection/>
    </xf>
    <xf numFmtId="49" fontId="0" fillId="0" borderId="32" xfId="0" applyFont="1" applyBorder="1" applyAlignment="1">
      <alignment/>
    </xf>
    <xf numFmtId="17" fontId="15" fillId="0" borderId="0" xfId="0" applyNumberFormat="1" applyFont="1" applyAlignment="1" quotePrefix="1">
      <alignment/>
    </xf>
    <xf numFmtId="17" fontId="15" fillId="0" borderId="0" xfId="0" applyNumberFormat="1" applyFont="1" applyAlignment="1">
      <alignment/>
    </xf>
    <xf numFmtId="0" fontId="14" fillId="0" borderId="0" xfId="96" applyNumberFormat="1" applyFont="1" applyAlignment="1">
      <alignment horizontal="left"/>
      <protection/>
    </xf>
    <xf numFmtId="43" fontId="1" fillId="0" borderId="30" xfId="58" applyFont="1" applyFill="1" applyBorder="1" applyAlignment="1">
      <alignment horizontal="center" vertical="justify"/>
    </xf>
    <xf numFmtId="0" fontId="4" fillId="0" borderId="0" xfId="125" applyFont="1">
      <alignment/>
      <protection/>
    </xf>
    <xf numFmtId="0" fontId="0" fillId="0" borderId="0" xfId="125" applyFont="1">
      <alignment/>
      <protection/>
    </xf>
    <xf numFmtId="0" fontId="1" fillId="0" borderId="0" xfId="125" applyFont="1">
      <alignment/>
      <protection/>
    </xf>
    <xf numFmtId="49" fontId="0" fillId="0" borderId="10" xfId="0" applyNumberFormat="1" applyFont="1" applyFill="1" applyBorder="1" applyAlignment="1" quotePrefix="1">
      <alignment horizontal="center" wrapText="1"/>
    </xf>
    <xf numFmtId="49" fontId="4" fillId="0" borderId="10" xfId="0" applyNumberFormat="1" applyFont="1" applyFill="1" applyBorder="1" applyAlignment="1">
      <alignment horizontal="center" wrapText="1"/>
    </xf>
    <xf numFmtId="49" fontId="0" fillId="0" borderId="10" xfId="0" applyNumberFormat="1" applyFont="1" applyFill="1" applyBorder="1" applyAlignment="1" quotePrefix="1">
      <alignment horizontal="right" wrapText="1"/>
    </xf>
    <xf numFmtId="49" fontId="4" fillId="0" borderId="10" xfId="0" applyNumberFormat="1" applyFont="1" applyFill="1" applyBorder="1" applyAlignment="1">
      <alignment horizontal="right" wrapText="1"/>
    </xf>
    <xf numFmtId="49" fontId="0" fillId="0" borderId="10" xfId="0" applyNumberFormat="1" applyFont="1" applyBorder="1" applyAlignment="1" quotePrefix="1">
      <alignment horizontal="center"/>
    </xf>
    <xf numFmtId="17" fontId="0" fillId="0" borderId="15" xfId="0" applyNumberFormat="1" applyFont="1" applyBorder="1" applyAlignment="1" quotePrefix="1">
      <alignment horizontal="center"/>
    </xf>
    <xf numFmtId="49" fontId="0" fillId="0" borderId="48" xfId="0" applyFont="1" applyBorder="1" applyAlignment="1">
      <alignment/>
    </xf>
    <xf numFmtId="49" fontId="0" fillId="0" borderId="18" xfId="0" applyFont="1" applyBorder="1" applyAlignment="1">
      <alignment/>
    </xf>
    <xf numFmtId="49" fontId="0" fillId="0" borderId="49" xfId="0" applyFont="1" applyBorder="1" applyAlignment="1">
      <alignment/>
    </xf>
    <xf numFmtId="49" fontId="0" fillId="0" borderId="17" xfId="0" applyFont="1" applyBorder="1" applyAlignment="1">
      <alignment/>
    </xf>
    <xf numFmtId="49" fontId="0" fillId="0" borderId="14" xfId="0" applyFont="1" applyBorder="1" applyAlignment="1">
      <alignment/>
    </xf>
    <xf numFmtId="49" fontId="0" fillId="0" borderId="14" xfId="0" applyFont="1" applyBorder="1" applyAlignment="1">
      <alignment horizontal="center"/>
    </xf>
    <xf numFmtId="49" fontId="63" fillId="0" borderId="14" xfId="0" applyFont="1" applyBorder="1" applyAlignment="1">
      <alignment horizontal="center"/>
    </xf>
    <xf numFmtId="49" fontId="0" fillId="0" borderId="47" xfId="0" applyFont="1" applyBorder="1" applyAlignment="1">
      <alignment horizontal="left"/>
    </xf>
    <xf numFmtId="49" fontId="0" fillId="0" borderId="50" xfId="0" applyFont="1" applyBorder="1" applyAlignment="1">
      <alignment/>
    </xf>
    <xf numFmtId="49" fontId="0" fillId="0" borderId="51" xfId="0" applyFont="1" applyBorder="1" applyAlignment="1">
      <alignment/>
    </xf>
    <xf numFmtId="49" fontId="1" fillId="0" borderId="45" xfId="0" applyFont="1" applyBorder="1" applyAlignment="1">
      <alignment/>
    </xf>
    <xf numFmtId="3" fontId="0" fillId="0" borderId="14" xfId="54" applyNumberFormat="1" applyFont="1" applyFill="1" applyBorder="1" applyAlignment="1">
      <alignment horizontal="center"/>
    </xf>
    <xf numFmtId="0" fontId="0" fillId="0" borderId="10" xfId="118" applyFont="1" applyFill="1" applyBorder="1" applyAlignment="1">
      <alignment horizontal="left" vertical="top" wrapText="1"/>
      <protection/>
    </xf>
    <xf numFmtId="4" fontId="0" fillId="0" borderId="0" xfId="0" applyNumberFormat="1" applyFont="1" applyAlignment="1">
      <alignment/>
    </xf>
    <xf numFmtId="4" fontId="0" fillId="0" borderId="27" xfId="0" applyNumberFormat="1" applyFont="1" applyBorder="1" applyAlignment="1">
      <alignment/>
    </xf>
    <xf numFmtId="4" fontId="0" fillId="0" borderId="28" xfId="0" applyNumberFormat="1" applyFont="1" applyBorder="1" applyAlignment="1">
      <alignment/>
    </xf>
    <xf numFmtId="4" fontId="0" fillId="0" borderId="28" xfId="42" applyNumberFormat="1" applyFont="1" applyBorder="1" applyAlignment="1">
      <alignment horizontal="right"/>
    </xf>
    <xf numFmtId="4" fontId="63" fillId="0" borderId="28" xfId="42" applyNumberFormat="1" applyFont="1" applyBorder="1" applyAlignment="1">
      <alignment horizontal="right"/>
    </xf>
    <xf numFmtId="4" fontId="0" fillId="0" borderId="28" xfId="0" applyNumberFormat="1" applyFont="1" applyBorder="1" applyAlignment="1">
      <alignment horizontal="right"/>
    </xf>
    <xf numFmtId="4" fontId="0" fillId="0" borderId="29" xfId="42" applyNumberFormat="1" applyFont="1" applyBorder="1" applyAlignment="1">
      <alignment horizontal="right"/>
    </xf>
    <xf numFmtId="4" fontId="63" fillId="0" borderId="0" xfId="0" applyNumberFormat="1" applyFont="1" applyAlignment="1">
      <alignment/>
    </xf>
    <xf numFmtId="49" fontId="1" fillId="0" borderId="14" xfId="0" applyFont="1" applyBorder="1" applyAlignment="1">
      <alignment horizontal="center"/>
    </xf>
    <xf numFmtId="17" fontId="1" fillId="0" borderId="15" xfId="0" applyNumberFormat="1" applyFont="1" applyBorder="1" applyAlignment="1" quotePrefix="1">
      <alignment horizontal="center"/>
    </xf>
    <xf numFmtId="4" fontId="1" fillId="0" borderId="38" xfId="0" applyNumberFormat="1" applyFont="1" applyBorder="1" applyAlignment="1">
      <alignment horizontal="right"/>
    </xf>
    <xf numFmtId="49" fontId="1" fillId="0" borderId="0" xfId="0" applyFont="1" applyAlignment="1">
      <alignment/>
    </xf>
    <xf numFmtId="0" fontId="1" fillId="0" borderId="15" xfId="0" applyNumberFormat="1" applyFont="1" applyFill="1" applyBorder="1" applyAlignment="1">
      <alignment horizontal="right" wrapText="1"/>
    </xf>
    <xf numFmtId="0" fontId="3" fillId="0" borderId="15" xfId="0" applyNumberFormat="1" applyFont="1" applyFill="1" applyBorder="1" applyAlignment="1">
      <alignment wrapText="1"/>
    </xf>
    <xf numFmtId="49" fontId="4" fillId="0" borderId="15" xfId="0" applyFont="1" applyFill="1" applyBorder="1" applyAlignment="1">
      <alignment horizontal="left" wrapText="1"/>
    </xf>
    <xf numFmtId="43" fontId="1" fillId="0" borderId="28" xfId="58" applyFont="1" applyBorder="1" applyAlignment="1" applyProtection="1">
      <alignment horizontal="center"/>
      <protection locked="0"/>
    </xf>
    <xf numFmtId="43" fontId="0" fillId="0" borderId="28" xfId="58" applyFont="1" applyBorder="1" applyAlignment="1" applyProtection="1">
      <alignment vertical="justify"/>
      <protection locked="0"/>
    </xf>
    <xf numFmtId="43" fontId="0" fillId="0" borderId="28" xfId="58" applyFont="1" applyBorder="1" applyAlignment="1" applyProtection="1">
      <alignment vertical="center"/>
      <protection locked="0"/>
    </xf>
    <xf numFmtId="43" fontId="0" fillId="0" borderId="28" xfId="58" applyFont="1" applyBorder="1" applyAlignment="1" applyProtection="1">
      <alignment/>
      <protection locked="0"/>
    </xf>
    <xf numFmtId="43" fontId="0" fillId="0" borderId="28" xfId="58" applyFont="1" applyBorder="1" applyAlignment="1" applyProtection="1">
      <alignment/>
      <protection locked="0"/>
    </xf>
    <xf numFmtId="197" fontId="0" fillId="0" borderId="13" xfId="44" applyNumberFormat="1" applyFont="1" applyFill="1" applyBorder="1" applyAlignment="1" applyProtection="1">
      <alignment horizontal="right"/>
      <protection locked="0"/>
    </xf>
    <xf numFmtId="3" fontId="0" fillId="0" borderId="13" xfId="54" applyNumberFormat="1" applyFont="1" applyFill="1" applyBorder="1" applyAlignment="1" applyProtection="1">
      <alignment horizontal="right"/>
      <protection locked="0"/>
    </xf>
    <xf numFmtId="192" fontId="0" fillId="0" borderId="13" xfId="56" applyNumberFormat="1" applyFont="1" applyFill="1" applyBorder="1" applyAlignment="1" applyProtection="1">
      <alignment horizontal="right"/>
      <protection locked="0"/>
    </xf>
    <xf numFmtId="192" fontId="65" fillId="0" borderId="13" xfId="42" applyNumberFormat="1" applyFont="1" applyFill="1" applyBorder="1" applyAlignment="1" applyProtection="1">
      <alignment horizontal="right"/>
      <protection locked="0"/>
    </xf>
    <xf numFmtId="192" fontId="0" fillId="0" borderId="13" xfId="56" applyNumberFormat="1" applyFont="1" applyBorder="1" applyAlignment="1" applyProtection="1">
      <alignment horizontal="right"/>
      <protection locked="0"/>
    </xf>
    <xf numFmtId="3" fontId="1" fillId="0" borderId="27" xfId="42" applyNumberFormat="1" applyFont="1" applyFill="1" applyBorder="1" applyAlignment="1">
      <alignment horizontal="center"/>
    </xf>
    <xf numFmtId="3" fontId="1" fillId="0" borderId="28" xfId="42" applyNumberFormat="1" applyFont="1" applyFill="1" applyBorder="1" applyAlignment="1">
      <alignment horizontal="center"/>
    </xf>
    <xf numFmtId="3" fontId="1" fillId="0" borderId="28" xfId="42" applyNumberFormat="1" applyFont="1" applyFill="1" applyBorder="1" applyAlignment="1">
      <alignment horizontal="right"/>
    </xf>
    <xf numFmtId="3" fontId="0" fillId="0" borderId="28" xfId="42" applyNumberFormat="1" applyFont="1" applyFill="1" applyBorder="1" applyAlignment="1">
      <alignment horizontal="right"/>
    </xf>
    <xf numFmtId="3" fontId="1" fillId="0" borderId="29" xfId="42" applyNumberFormat="1" applyFont="1" applyFill="1" applyBorder="1" applyAlignment="1">
      <alignment horizontal="right"/>
    </xf>
    <xf numFmtId="3" fontId="0" fillId="0" borderId="28" xfId="42" applyNumberFormat="1" applyFont="1" applyFill="1" applyBorder="1" applyAlignment="1">
      <alignment horizontal="right" wrapText="1"/>
    </xf>
    <xf numFmtId="3" fontId="1" fillId="0" borderId="28" xfId="42" applyNumberFormat="1" applyFont="1" applyFill="1" applyBorder="1" applyAlignment="1">
      <alignment horizontal="right" wrapText="1"/>
    </xf>
    <xf numFmtId="3" fontId="0" fillId="0" borderId="23" xfId="42" applyNumberFormat="1" applyFont="1" applyFill="1" applyBorder="1" applyAlignment="1">
      <alignment horizontal="right"/>
    </xf>
    <xf numFmtId="3" fontId="0" fillId="0" borderId="24" xfId="42" applyNumberFormat="1" applyFont="1" applyFill="1" applyBorder="1" applyAlignment="1">
      <alignment horizontal="right"/>
    </xf>
    <xf numFmtId="3" fontId="1" fillId="0" borderId="23" xfId="42" applyNumberFormat="1" applyFont="1" applyFill="1" applyBorder="1" applyAlignment="1">
      <alignment horizontal="right" wrapText="1"/>
    </xf>
    <xf numFmtId="3" fontId="1" fillId="0" borderId="24" xfId="42" applyNumberFormat="1" applyFont="1" applyFill="1" applyBorder="1" applyAlignment="1">
      <alignment horizontal="right" wrapText="1"/>
    </xf>
    <xf numFmtId="3" fontId="1" fillId="0" borderId="27" xfId="44" applyNumberFormat="1" applyFont="1" applyFill="1" applyBorder="1" applyAlignment="1">
      <alignment horizontal="center"/>
    </xf>
    <xf numFmtId="3" fontId="1" fillId="0" borderId="28" xfId="44" applyNumberFormat="1" applyFont="1" applyFill="1" applyBorder="1" applyAlignment="1">
      <alignment/>
    </xf>
    <xf numFmtId="3" fontId="1" fillId="0" borderId="28" xfId="70" applyNumberFormat="1" applyFont="1" applyFill="1" applyBorder="1" applyAlignment="1">
      <alignment wrapText="1"/>
    </xf>
    <xf numFmtId="3" fontId="0" fillId="0" borderId="28" xfId="44" applyNumberFormat="1" applyFont="1" applyFill="1" applyBorder="1" applyAlignment="1">
      <alignment/>
    </xf>
    <xf numFmtId="3" fontId="1" fillId="0" borderId="28" xfId="44" applyNumberFormat="1" applyFont="1" applyBorder="1" applyAlignment="1">
      <alignment/>
    </xf>
    <xf numFmtId="3" fontId="0" fillId="0" borderId="28" xfId="65" applyNumberFormat="1" applyFont="1" applyBorder="1" applyAlignment="1">
      <alignment/>
    </xf>
    <xf numFmtId="3" fontId="0" fillId="0" borderId="28" xfId="44" applyNumberFormat="1" applyFont="1" applyFill="1" applyBorder="1" applyAlignment="1" applyProtection="1">
      <alignment/>
      <protection locked="0"/>
    </xf>
    <xf numFmtId="3" fontId="0" fillId="0" borderId="29" xfId="44" applyNumberFormat="1" applyFont="1" applyFill="1" applyBorder="1" applyAlignment="1">
      <alignment/>
    </xf>
    <xf numFmtId="3" fontId="0" fillId="0" borderId="28" xfId="54" applyNumberFormat="1" applyFont="1" applyFill="1" applyBorder="1" applyAlignment="1">
      <alignment horizontal="right"/>
    </xf>
    <xf numFmtId="3" fontId="0" fillId="0" borderId="28" xfId="58" applyNumberFormat="1" applyFont="1" applyFill="1" applyBorder="1" applyAlignment="1">
      <alignment/>
    </xf>
    <xf numFmtId="3" fontId="0" fillId="0" borderId="28" xfId="70" applyNumberFormat="1" applyFont="1" applyFill="1" applyBorder="1" applyAlignment="1">
      <alignment wrapText="1"/>
    </xf>
    <xf numFmtId="3" fontId="0" fillId="0" borderId="23" xfId="44" applyNumberFormat="1" applyFont="1" applyFill="1" applyBorder="1" applyAlignment="1">
      <alignment/>
    </xf>
    <xf numFmtId="3" fontId="0" fillId="0" borderId="24" xfId="44" applyNumberFormat="1" applyFont="1" applyFill="1" applyBorder="1" applyAlignment="1">
      <alignment/>
    </xf>
    <xf numFmtId="3" fontId="1" fillId="0" borderId="27" xfId="44" applyNumberFormat="1" applyFont="1" applyFill="1" applyBorder="1" applyAlignment="1">
      <alignment/>
    </xf>
    <xf numFmtId="3" fontId="0" fillId="0" borderId="26" xfId="54" applyNumberFormat="1" applyFont="1" applyFill="1" applyBorder="1" applyAlignment="1">
      <alignment horizontal="right"/>
    </xf>
    <xf numFmtId="3" fontId="0" fillId="0" borderId="26" xfId="44" applyNumberFormat="1" applyFont="1" applyFill="1" applyBorder="1" applyAlignment="1">
      <alignment/>
    </xf>
    <xf numFmtId="3" fontId="1" fillId="0" borderId="23" xfId="70" applyNumberFormat="1" applyFont="1" applyFill="1" applyBorder="1" applyAlignment="1">
      <alignment wrapText="1"/>
    </xf>
    <xf numFmtId="3" fontId="1" fillId="0" borderId="24" xfId="70" applyNumberFormat="1" applyFont="1" applyFill="1" applyBorder="1" applyAlignment="1">
      <alignment wrapText="1"/>
    </xf>
    <xf numFmtId="3" fontId="0" fillId="0" borderId="28" xfId="70" applyNumberFormat="1" applyFont="1" applyBorder="1" applyAlignment="1">
      <alignment wrapText="1"/>
    </xf>
    <xf numFmtId="3" fontId="0" fillId="0" borderId="28" xfId="44" applyNumberFormat="1" applyFont="1" applyFill="1" applyBorder="1" applyAlignment="1">
      <alignment horizontal="right"/>
    </xf>
    <xf numFmtId="3" fontId="1" fillId="0" borderId="26" xfId="56" applyNumberFormat="1" applyFont="1" applyFill="1" applyBorder="1" applyAlignment="1">
      <alignment wrapText="1"/>
    </xf>
    <xf numFmtId="3" fontId="12" fillId="0" borderId="26" xfId="56" applyNumberFormat="1" applyFont="1" applyFill="1" applyBorder="1" applyAlignment="1">
      <alignment wrapText="1"/>
    </xf>
    <xf numFmtId="3" fontId="1" fillId="0" borderId="26" xfId="56" applyNumberFormat="1" applyFont="1" applyFill="1" applyBorder="1" applyAlignment="1">
      <alignment vertical="top"/>
    </xf>
    <xf numFmtId="3" fontId="1" fillId="0" borderId="26" xfId="56" applyNumberFormat="1" applyFont="1" applyFill="1" applyBorder="1" applyAlignment="1">
      <alignment/>
    </xf>
    <xf numFmtId="3" fontId="1" fillId="0" borderId="52" xfId="56" applyNumberFormat="1" applyFont="1" applyFill="1" applyBorder="1" applyAlignment="1">
      <alignment wrapText="1"/>
    </xf>
    <xf numFmtId="3" fontId="10" fillId="0" borderId="31" xfId="56" applyNumberFormat="1" applyFont="1" applyFill="1" applyBorder="1" applyAlignment="1">
      <alignment vertical="top"/>
    </xf>
    <xf numFmtId="3" fontId="1" fillId="0" borderId="0" xfId="56" applyNumberFormat="1" applyFont="1" applyFill="1" applyBorder="1" applyAlignment="1">
      <alignment wrapText="1"/>
    </xf>
    <xf numFmtId="3" fontId="0" fillId="0" borderId="0" xfId="0" applyNumberFormat="1" applyFont="1" applyFill="1" applyAlignment="1">
      <alignment/>
    </xf>
    <xf numFmtId="43" fontId="0" fillId="0" borderId="38" xfId="57" applyFont="1" applyBorder="1" applyAlignment="1" applyProtection="1">
      <alignment/>
      <protection locked="0"/>
    </xf>
    <xf numFmtId="43" fontId="0" fillId="0" borderId="28" xfId="57" applyFont="1" applyBorder="1" applyAlignment="1" applyProtection="1">
      <alignment/>
      <protection locked="0"/>
    </xf>
    <xf numFmtId="0" fontId="0" fillId="0" borderId="28" xfId="89" applyNumberFormat="1" applyFont="1" applyBorder="1" applyProtection="1">
      <alignment/>
      <protection locked="0"/>
    </xf>
    <xf numFmtId="43" fontId="1" fillId="0" borderId="28" xfId="57" applyFont="1" applyBorder="1" applyAlignment="1" applyProtection="1">
      <alignment horizontal="center"/>
      <protection locked="0"/>
    </xf>
    <xf numFmtId="43" fontId="0" fillId="0" borderId="28" xfId="57" applyFont="1" applyBorder="1" applyAlignment="1" applyProtection="1">
      <alignment vertical="justify"/>
      <protection locked="0"/>
    </xf>
    <xf numFmtId="43" fontId="1" fillId="0" borderId="28" xfId="57" applyFont="1" applyBorder="1" applyAlignment="1" applyProtection="1">
      <alignment/>
      <protection locked="0"/>
    </xf>
    <xf numFmtId="0" fontId="1" fillId="0" borderId="44" xfId="119" applyFont="1" applyFill="1" applyBorder="1" applyAlignment="1">
      <alignment vertical="top" wrapText="1"/>
      <protection/>
    </xf>
    <xf numFmtId="0" fontId="1" fillId="0" borderId="45" xfId="119" applyFont="1" applyFill="1" applyBorder="1" applyAlignment="1">
      <alignment horizontal="right" wrapText="1"/>
      <protection/>
    </xf>
    <xf numFmtId="0" fontId="1" fillId="0" borderId="45" xfId="119" applyFont="1" applyFill="1" applyBorder="1" applyAlignment="1">
      <alignment horizontal="center" wrapText="1"/>
      <protection/>
    </xf>
    <xf numFmtId="197" fontId="1" fillId="0" borderId="53" xfId="70" applyNumberFormat="1" applyFont="1" applyFill="1" applyBorder="1" applyAlignment="1">
      <alignment horizontal="right" wrapText="1"/>
    </xf>
    <xf numFmtId="197" fontId="1" fillId="0" borderId="44" xfId="70" applyNumberFormat="1" applyFont="1" applyFill="1" applyBorder="1" applyAlignment="1">
      <alignment horizontal="right" wrapText="1"/>
    </xf>
    <xf numFmtId="4" fontId="1" fillId="0" borderId="54" xfId="42" applyNumberFormat="1" applyFont="1" applyFill="1" applyBorder="1" applyAlignment="1">
      <alignment horizontal="right" wrapText="1"/>
    </xf>
    <xf numFmtId="0" fontId="0" fillId="0" borderId="37" xfId="119" applyFont="1" applyFill="1" applyBorder="1" applyAlignment="1">
      <alignment horizontal="center" vertical="top" wrapText="1"/>
      <protection/>
    </xf>
    <xf numFmtId="0" fontId="1" fillId="0" borderId="40" xfId="119" applyFont="1" applyFill="1" applyBorder="1" applyAlignment="1">
      <alignment horizontal="left" wrapText="1"/>
      <protection/>
    </xf>
    <xf numFmtId="0" fontId="0" fillId="0" borderId="40" xfId="119" applyFont="1" applyFill="1" applyBorder="1" applyAlignment="1">
      <alignment horizontal="center" wrapText="1"/>
      <protection/>
    </xf>
    <xf numFmtId="197" fontId="0" fillId="0" borderId="55" xfId="70" applyNumberFormat="1" applyFont="1" applyFill="1" applyBorder="1" applyAlignment="1">
      <alignment horizontal="right" wrapText="1"/>
    </xf>
    <xf numFmtId="197" fontId="0" fillId="0" borderId="37" xfId="70" applyNumberFormat="1" applyFont="1" applyFill="1" applyBorder="1" applyAlignment="1">
      <alignment horizontal="right" wrapText="1"/>
    </xf>
    <xf numFmtId="4" fontId="0" fillId="0" borderId="38" xfId="42" applyNumberFormat="1" applyFont="1" applyFill="1" applyBorder="1" applyAlignment="1">
      <alignment horizontal="right" wrapText="1"/>
    </xf>
    <xf numFmtId="0" fontId="1" fillId="0" borderId="16" xfId="119" applyFont="1" applyFill="1" applyBorder="1" applyAlignment="1">
      <alignment horizontal="left" wrapText="1"/>
      <protection/>
    </xf>
    <xf numFmtId="49" fontId="0" fillId="0" borderId="37" xfId="0" applyNumberFormat="1" applyFont="1" applyFill="1" applyBorder="1" applyAlignment="1">
      <alignment horizontal="center" vertical="top"/>
    </xf>
    <xf numFmtId="49" fontId="0" fillId="0" borderId="40" xfId="0" applyFont="1" applyFill="1" applyBorder="1" applyAlignment="1">
      <alignment vertical="top" wrapText="1"/>
    </xf>
    <xf numFmtId="49" fontId="0" fillId="0" borderId="40" xfId="0" applyFont="1" applyFill="1" applyBorder="1" applyAlignment="1">
      <alignment horizontal="center"/>
    </xf>
    <xf numFmtId="192" fontId="0" fillId="0" borderId="55" xfId="56" applyNumberFormat="1" applyFont="1" applyFill="1" applyBorder="1" applyAlignment="1">
      <alignment horizontal="right"/>
    </xf>
    <xf numFmtId="197" fontId="0" fillId="0" borderId="37" xfId="44" applyNumberFormat="1" applyFont="1" applyFill="1" applyBorder="1" applyAlignment="1">
      <alignment horizontal="right"/>
    </xf>
    <xf numFmtId="4" fontId="0" fillId="0" borderId="38" xfId="42" applyNumberFormat="1" applyFont="1" applyFill="1" applyBorder="1" applyAlignment="1">
      <alignment horizontal="right"/>
    </xf>
    <xf numFmtId="0" fontId="0" fillId="0" borderId="15" xfId="0" applyNumberFormat="1" applyFont="1" applyFill="1" applyBorder="1" applyAlignment="1" applyProtection="1">
      <alignment vertical="top" wrapText="1"/>
      <protection locked="0"/>
    </xf>
    <xf numFmtId="0" fontId="0" fillId="0" borderId="40" xfId="0" applyNumberFormat="1" applyFont="1" applyFill="1" applyBorder="1" applyAlignment="1">
      <alignment vertical="top" wrapText="1"/>
    </xf>
    <xf numFmtId="212" fontId="0" fillId="0" borderId="55" xfId="56" applyNumberFormat="1" applyFont="1" applyFill="1" applyBorder="1" applyAlignment="1">
      <alignment horizontal="right"/>
    </xf>
    <xf numFmtId="192" fontId="0" fillId="0" borderId="37" xfId="56" applyNumberFormat="1" applyFont="1" applyFill="1" applyBorder="1" applyAlignment="1">
      <alignment horizontal="right"/>
    </xf>
    <xf numFmtId="49" fontId="0" fillId="0" borderId="37" xfId="0" applyFont="1" applyFill="1" applyBorder="1" applyAlignment="1">
      <alignment horizontal="center" vertical="top" wrapText="1"/>
    </xf>
    <xf numFmtId="0" fontId="1" fillId="0" borderId="55" xfId="0" applyNumberFormat="1" applyFont="1" applyFill="1" applyBorder="1" applyAlignment="1">
      <alignment wrapText="1"/>
    </xf>
    <xf numFmtId="49" fontId="0" fillId="0" borderId="56" xfId="0" applyFont="1" applyFill="1" applyBorder="1" applyAlignment="1">
      <alignment horizontal="center" wrapText="1"/>
    </xf>
    <xf numFmtId="16" fontId="0" fillId="0" borderId="55" xfId="0" applyNumberFormat="1" applyFont="1" applyFill="1" applyBorder="1" applyAlignment="1" quotePrefix="1">
      <alignment horizontal="right" wrapText="1"/>
    </xf>
    <xf numFmtId="3" fontId="1" fillId="0" borderId="57" xfId="56" applyNumberFormat="1" applyFont="1" applyFill="1" applyBorder="1" applyAlignment="1">
      <alignment horizontal="center" wrapText="1"/>
    </xf>
    <xf numFmtId="4" fontId="1" fillId="0" borderId="58" xfId="42" applyNumberFormat="1" applyFont="1" applyFill="1" applyBorder="1" applyAlignment="1">
      <alignment horizontal="center" wrapText="1"/>
    </xf>
    <xf numFmtId="3" fontId="0" fillId="0" borderId="38" xfId="42" applyNumberFormat="1" applyFont="1" applyFill="1" applyBorder="1" applyAlignment="1">
      <alignment horizontal="right" wrapText="1"/>
    </xf>
    <xf numFmtId="3" fontId="1" fillId="0" borderId="54" xfId="42" applyNumberFormat="1" applyFont="1" applyFill="1" applyBorder="1" applyAlignment="1">
      <alignment horizontal="right" wrapText="1"/>
    </xf>
    <xf numFmtId="3" fontId="0" fillId="0" borderId="59" xfId="54" applyNumberFormat="1" applyFont="1" applyFill="1" applyBorder="1" applyAlignment="1">
      <alignment horizontal="right"/>
    </xf>
    <xf numFmtId="3" fontId="0" fillId="0" borderId="38" xfId="70" applyNumberFormat="1" applyFont="1" applyFill="1" applyBorder="1" applyAlignment="1">
      <alignment wrapText="1"/>
    </xf>
    <xf numFmtId="3" fontId="1" fillId="0" borderId="30" xfId="70" applyNumberFormat="1" applyFont="1" applyFill="1" applyBorder="1" applyAlignment="1">
      <alignment wrapText="1"/>
    </xf>
    <xf numFmtId="49" fontId="0" fillId="0" borderId="40" xfId="0" applyFont="1" applyFill="1" applyBorder="1" applyAlignment="1">
      <alignment horizontal="center" wrapText="1"/>
    </xf>
    <xf numFmtId="3" fontId="1" fillId="0" borderId="57" xfId="56" applyNumberFormat="1" applyFont="1" applyFill="1" applyBorder="1" applyAlignment="1">
      <alignment horizontal="right" wrapText="1"/>
    </xf>
    <xf numFmtId="4" fontId="1" fillId="0" borderId="38" xfId="42" applyNumberFormat="1" applyFont="1" applyFill="1" applyBorder="1" applyAlignment="1">
      <alignment wrapText="1"/>
    </xf>
    <xf numFmtId="4" fontId="1" fillId="0" borderId="54" xfId="0" applyNumberFormat="1" applyFont="1" applyBorder="1" applyAlignment="1">
      <alignment horizontal="right"/>
    </xf>
    <xf numFmtId="0" fontId="16" fillId="0" borderId="0" xfId="0" applyNumberFormat="1" applyFont="1" applyAlignment="1">
      <alignment horizontal="center"/>
    </xf>
    <xf numFmtId="0" fontId="4" fillId="0" borderId="0" xfId="0" applyNumberFormat="1" applyFont="1" applyAlignment="1">
      <alignment horizontal="left"/>
    </xf>
    <xf numFmtId="0" fontId="8" fillId="0" borderId="0" xfId="0" applyNumberFormat="1" applyFont="1" applyAlignment="1">
      <alignment horizontal="center" wrapText="1"/>
    </xf>
    <xf numFmtId="0" fontId="13" fillId="0" borderId="0" xfId="0" applyNumberFormat="1" applyFont="1" applyAlignment="1">
      <alignment horizontal="center"/>
    </xf>
    <xf numFmtId="0" fontId="21" fillId="0" borderId="0" xfId="85" applyNumberFormat="1" applyFont="1" applyAlignment="1" applyProtection="1">
      <alignment horizontal="center"/>
      <protection/>
    </xf>
    <xf numFmtId="0" fontId="15" fillId="0" borderId="0" xfId="0" applyNumberFormat="1" applyFont="1" applyAlignment="1">
      <alignment horizontal="center"/>
    </xf>
    <xf numFmtId="0" fontId="9" fillId="0" borderId="0" xfId="0" applyNumberFormat="1" applyFont="1" applyBorder="1" applyAlignment="1">
      <alignment horizontal="center"/>
    </xf>
    <xf numFmtId="0" fontId="13" fillId="0" borderId="0" xfId="0" applyNumberFormat="1" applyFont="1" applyBorder="1" applyAlignment="1">
      <alignment horizontal="center"/>
    </xf>
    <xf numFmtId="0" fontId="3" fillId="0" borderId="40" xfId="101" applyFont="1" applyBorder="1" applyAlignment="1">
      <alignment horizontal="center" vertical="center"/>
      <protection/>
    </xf>
    <xf numFmtId="0" fontId="3" fillId="0" borderId="43" xfId="101" applyFont="1" applyBorder="1" applyAlignment="1">
      <alignment horizontal="center" vertical="center"/>
      <protection/>
    </xf>
    <xf numFmtId="0" fontId="8" fillId="0" borderId="0" xfId="0" applyNumberFormat="1" applyFont="1" applyBorder="1" applyAlignment="1">
      <alignment horizontal="center"/>
    </xf>
    <xf numFmtId="0" fontId="9" fillId="0" borderId="0" xfId="0" applyNumberFormat="1" applyFont="1" applyAlignment="1">
      <alignment horizontal="center"/>
    </xf>
    <xf numFmtId="0" fontId="8" fillId="0" borderId="0" xfId="0" applyNumberFormat="1" applyFont="1" applyAlignment="1">
      <alignment horizontal="center"/>
    </xf>
    <xf numFmtId="192" fontId="4" fillId="0" borderId="14" xfId="0" applyNumberFormat="1" applyFont="1" applyFill="1" applyBorder="1" applyAlignment="1">
      <alignment horizontal="center" vertical="top" wrapText="1"/>
    </xf>
    <xf numFmtId="192" fontId="4" fillId="0" borderId="26" xfId="0" applyNumberFormat="1" applyFont="1" applyFill="1" applyBorder="1" applyAlignment="1">
      <alignment horizontal="center" vertical="top" wrapText="1"/>
    </xf>
    <xf numFmtId="0" fontId="4" fillId="0" borderId="0" xfId="0" applyNumberFormat="1" applyFont="1" applyBorder="1" applyAlignment="1">
      <alignment horizontal="left"/>
    </xf>
    <xf numFmtId="49" fontId="1" fillId="0" borderId="10" xfId="0" applyFont="1" applyBorder="1" applyAlignment="1">
      <alignment horizontal="left" wrapText="1"/>
    </xf>
    <xf numFmtId="49" fontId="1" fillId="0" borderId="32" xfId="0" applyFont="1" applyBorder="1" applyAlignment="1">
      <alignment horizontal="left" wrapText="1"/>
    </xf>
  </cellXfs>
  <cellStyles count="13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0 2 3 2" xfId="46"/>
    <cellStyle name="Comma 11" xfId="47"/>
    <cellStyle name="Comma 12" xfId="48"/>
    <cellStyle name="Comma 14" xfId="49"/>
    <cellStyle name="Comma 15" xfId="50"/>
    <cellStyle name="Comma 16" xfId="51"/>
    <cellStyle name="Comma 17" xfId="52"/>
    <cellStyle name="Comma 18" xfId="53"/>
    <cellStyle name="Comma 2" xfId="54"/>
    <cellStyle name="Comma 2 12" xfId="55"/>
    <cellStyle name="Comma 2 2" xfId="56"/>
    <cellStyle name="Comma 2 2 2" xfId="57"/>
    <cellStyle name="Comma 2 3" xfId="58"/>
    <cellStyle name="Comma 2 3 2" xfId="59"/>
    <cellStyle name="Comma 2 4" xfId="60"/>
    <cellStyle name="Comma 2 4 2 3" xfId="61"/>
    <cellStyle name="Comma 2 5" xfId="62"/>
    <cellStyle name="Comma 2 7" xfId="63"/>
    <cellStyle name="Comma 2 8" xfId="64"/>
    <cellStyle name="Comma 3" xfId="65"/>
    <cellStyle name="Comma 3 2" xfId="66"/>
    <cellStyle name="Comma 4" xfId="67"/>
    <cellStyle name="Comma 4 2" xfId="68"/>
    <cellStyle name="Comma 5" xfId="69"/>
    <cellStyle name="Comma 5 2" xfId="70"/>
    <cellStyle name="Comma 5 2 2" xfId="71"/>
    <cellStyle name="Comma 6" xfId="72"/>
    <cellStyle name="Comma 7" xfId="73"/>
    <cellStyle name="Comma 8" xfId="74"/>
    <cellStyle name="Comma 9" xfId="75"/>
    <cellStyle name="Currency" xfId="76"/>
    <cellStyle name="Currency [0]" xfId="77"/>
    <cellStyle name="Explanatory Text" xfId="78"/>
    <cellStyle name="Followed Hyperlink" xfId="79"/>
    <cellStyle name="Good" xfId="80"/>
    <cellStyle name="Heading 1" xfId="81"/>
    <cellStyle name="Heading 2" xfId="82"/>
    <cellStyle name="Heading 3" xfId="83"/>
    <cellStyle name="Heading 4" xfId="84"/>
    <cellStyle name="Hyperlink" xfId="85"/>
    <cellStyle name="Input" xfId="86"/>
    <cellStyle name="Linked Cell" xfId="87"/>
    <cellStyle name="Neutral" xfId="88"/>
    <cellStyle name="Normal 10" xfId="89"/>
    <cellStyle name="Normal 10 2" xfId="90"/>
    <cellStyle name="Normal 11" xfId="91"/>
    <cellStyle name="Normal 12" xfId="92"/>
    <cellStyle name="Normal 13" xfId="93"/>
    <cellStyle name="Normal 14" xfId="94"/>
    <cellStyle name="Normal 15" xfId="95"/>
    <cellStyle name="Normal 16" xfId="96"/>
    <cellStyle name="Normal 17" xfId="97"/>
    <cellStyle name="Normal 18" xfId="98"/>
    <cellStyle name="Normal 19" xfId="99"/>
    <cellStyle name="Normal 2" xfId="100"/>
    <cellStyle name="Normal 2 16" xfId="101"/>
    <cellStyle name="Normal 2 18" xfId="102"/>
    <cellStyle name="Normal 2 2" xfId="103"/>
    <cellStyle name="Normal 2 2 2" xfId="104"/>
    <cellStyle name="Normal 2 4" xfId="105"/>
    <cellStyle name="Normal 2 4 2" xfId="106"/>
    <cellStyle name="Normal 20" xfId="107"/>
    <cellStyle name="Normal 21" xfId="108"/>
    <cellStyle name="Normal 22" xfId="109"/>
    <cellStyle name="Normal 23" xfId="110"/>
    <cellStyle name="Normal 24" xfId="111"/>
    <cellStyle name="Normal 25" xfId="112"/>
    <cellStyle name="Normal 26" xfId="113"/>
    <cellStyle name="Normal 27" xfId="114"/>
    <cellStyle name="Normal 3" xfId="115"/>
    <cellStyle name="Normal 3 2" xfId="116"/>
    <cellStyle name="Normal 3 2 2" xfId="117"/>
    <cellStyle name="Normal 3 2 2 2" xfId="118"/>
    <cellStyle name="Normal 3 3" xfId="119"/>
    <cellStyle name="Normal 3 3 2" xfId="120"/>
    <cellStyle name="Normal 4" xfId="121"/>
    <cellStyle name="Normal 4 2" xfId="122"/>
    <cellStyle name="Normal 5" xfId="123"/>
    <cellStyle name="Normal 5 2" xfId="124"/>
    <cellStyle name="Normal 5 3" xfId="125"/>
    <cellStyle name="Normal 6" xfId="126"/>
    <cellStyle name="Normal 7" xfId="127"/>
    <cellStyle name="Normal 8" xfId="128"/>
    <cellStyle name="Normal 8 2" xfId="129"/>
    <cellStyle name="Normal 9" xfId="130"/>
    <cellStyle name="Note" xfId="131"/>
    <cellStyle name="Output" xfId="132"/>
    <cellStyle name="Percent" xfId="133"/>
    <cellStyle name="Percent 10" xfId="134"/>
    <cellStyle name="Percent 11" xfId="135"/>
    <cellStyle name="Percent 12" xfId="136"/>
    <cellStyle name="Percent 2" xfId="137"/>
    <cellStyle name="Percent 3" xfId="138"/>
    <cellStyle name="Percent 4" xfId="139"/>
    <cellStyle name="Percent 5" xfId="140"/>
    <cellStyle name="Percent 6" xfId="141"/>
    <cellStyle name="Percent 7" xfId="142"/>
    <cellStyle name="Percent 8" xfId="143"/>
    <cellStyle name="Percent 9" xfId="144"/>
    <cellStyle name="Title" xfId="145"/>
    <cellStyle name="Total" xfId="146"/>
    <cellStyle name="Warning Text" xfId="1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0</xdr:row>
      <xdr:rowOff>76200</xdr:rowOff>
    </xdr:from>
    <xdr:to>
      <xdr:col>7</xdr:col>
      <xdr:colOff>561975</xdr:colOff>
      <xdr:row>5</xdr:row>
      <xdr:rowOff>9525</xdr:rowOff>
    </xdr:to>
    <xdr:pic>
      <xdr:nvPicPr>
        <xdr:cNvPr id="1" name="Picture 2"/>
        <xdr:cNvPicPr preferRelativeResize="1">
          <a:picLocks noChangeAspect="1"/>
        </xdr:cNvPicPr>
      </xdr:nvPicPr>
      <xdr:blipFill>
        <a:blip r:embed="rId1"/>
        <a:stretch>
          <a:fillRect/>
        </a:stretch>
      </xdr:blipFill>
      <xdr:spPr>
        <a:xfrm>
          <a:off x="1200150" y="76200"/>
          <a:ext cx="3867150" cy="1409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225</xdr:row>
      <xdr:rowOff>0</xdr:rowOff>
    </xdr:from>
    <xdr:ext cx="104775" cy="95250"/>
    <xdr:sp fLocksText="0">
      <xdr:nvSpPr>
        <xdr:cNvPr id="1" name="Text Box 47"/>
        <xdr:cNvSpPr txBox="1">
          <a:spLocks noChangeArrowheads="1"/>
        </xdr:cNvSpPr>
      </xdr:nvSpPr>
      <xdr:spPr>
        <a:xfrm>
          <a:off x="3314700" y="48529875"/>
          <a:ext cx="1047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225</xdr:row>
      <xdr:rowOff>0</xdr:rowOff>
    </xdr:from>
    <xdr:ext cx="104775" cy="95250"/>
    <xdr:sp fLocksText="0">
      <xdr:nvSpPr>
        <xdr:cNvPr id="2" name="Text Box 47"/>
        <xdr:cNvSpPr txBox="1">
          <a:spLocks noChangeArrowheads="1"/>
        </xdr:cNvSpPr>
      </xdr:nvSpPr>
      <xdr:spPr>
        <a:xfrm>
          <a:off x="3314700" y="48529875"/>
          <a:ext cx="1047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225</xdr:row>
      <xdr:rowOff>0</xdr:rowOff>
    </xdr:from>
    <xdr:ext cx="104775" cy="95250"/>
    <xdr:sp fLocksText="0">
      <xdr:nvSpPr>
        <xdr:cNvPr id="3" name="Text Box 47"/>
        <xdr:cNvSpPr txBox="1">
          <a:spLocks noChangeArrowheads="1"/>
        </xdr:cNvSpPr>
      </xdr:nvSpPr>
      <xdr:spPr>
        <a:xfrm>
          <a:off x="3314700" y="48529875"/>
          <a:ext cx="1047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225</xdr:row>
      <xdr:rowOff>0</xdr:rowOff>
    </xdr:from>
    <xdr:ext cx="104775" cy="95250"/>
    <xdr:sp fLocksText="0">
      <xdr:nvSpPr>
        <xdr:cNvPr id="4" name="Text Box 47"/>
        <xdr:cNvSpPr txBox="1">
          <a:spLocks noChangeArrowheads="1"/>
        </xdr:cNvSpPr>
      </xdr:nvSpPr>
      <xdr:spPr>
        <a:xfrm>
          <a:off x="3314700" y="48529875"/>
          <a:ext cx="1047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225</xdr:row>
      <xdr:rowOff>0</xdr:rowOff>
    </xdr:from>
    <xdr:ext cx="104775" cy="95250"/>
    <xdr:sp fLocksText="0">
      <xdr:nvSpPr>
        <xdr:cNvPr id="5" name="Text Box 47"/>
        <xdr:cNvSpPr txBox="1">
          <a:spLocks noChangeArrowheads="1"/>
        </xdr:cNvSpPr>
      </xdr:nvSpPr>
      <xdr:spPr>
        <a:xfrm>
          <a:off x="3314700" y="48529875"/>
          <a:ext cx="1047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225</xdr:row>
      <xdr:rowOff>0</xdr:rowOff>
    </xdr:from>
    <xdr:ext cx="104775" cy="95250"/>
    <xdr:sp fLocksText="0">
      <xdr:nvSpPr>
        <xdr:cNvPr id="6" name="Text Box 47"/>
        <xdr:cNvSpPr txBox="1">
          <a:spLocks noChangeArrowheads="1"/>
        </xdr:cNvSpPr>
      </xdr:nvSpPr>
      <xdr:spPr>
        <a:xfrm>
          <a:off x="3314700" y="48529875"/>
          <a:ext cx="1047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42</xdr:row>
      <xdr:rowOff>0</xdr:rowOff>
    </xdr:from>
    <xdr:ext cx="104775" cy="95250"/>
    <xdr:sp fLocksText="0">
      <xdr:nvSpPr>
        <xdr:cNvPr id="1" name="Text Box 47"/>
        <xdr:cNvSpPr txBox="1">
          <a:spLocks noChangeArrowheads="1"/>
        </xdr:cNvSpPr>
      </xdr:nvSpPr>
      <xdr:spPr>
        <a:xfrm>
          <a:off x="3667125" y="9572625"/>
          <a:ext cx="1047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42</xdr:row>
      <xdr:rowOff>0</xdr:rowOff>
    </xdr:from>
    <xdr:ext cx="104775" cy="95250"/>
    <xdr:sp fLocksText="0">
      <xdr:nvSpPr>
        <xdr:cNvPr id="2" name="Text Box 47"/>
        <xdr:cNvSpPr txBox="1">
          <a:spLocks noChangeArrowheads="1"/>
        </xdr:cNvSpPr>
      </xdr:nvSpPr>
      <xdr:spPr>
        <a:xfrm>
          <a:off x="3667125" y="9572625"/>
          <a:ext cx="1047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42</xdr:row>
      <xdr:rowOff>0</xdr:rowOff>
    </xdr:from>
    <xdr:ext cx="104775" cy="95250"/>
    <xdr:sp fLocksText="0">
      <xdr:nvSpPr>
        <xdr:cNvPr id="3" name="Text Box 47"/>
        <xdr:cNvSpPr txBox="1">
          <a:spLocks noChangeArrowheads="1"/>
        </xdr:cNvSpPr>
      </xdr:nvSpPr>
      <xdr:spPr>
        <a:xfrm>
          <a:off x="3667125" y="9572625"/>
          <a:ext cx="1047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42</xdr:row>
      <xdr:rowOff>0</xdr:rowOff>
    </xdr:from>
    <xdr:ext cx="104775" cy="95250"/>
    <xdr:sp fLocksText="0">
      <xdr:nvSpPr>
        <xdr:cNvPr id="4" name="Text Box 47"/>
        <xdr:cNvSpPr txBox="1">
          <a:spLocks noChangeArrowheads="1"/>
        </xdr:cNvSpPr>
      </xdr:nvSpPr>
      <xdr:spPr>
        <a:xfrm>
          <a:off x="3667125" y="9572625"/>
          <a:ext cx="1047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42</xdr:row>
      <xdr:rowOff>0</xdr:rowOff>
    </xdr:from>
    <xdr:ext cx="104775" cy="95250"/>
    <xdr:sp fLocksText="0">
      <xdr:nvSpPr>
        <xdr:cNvPr id="5" name="Text Box 47"/>
        <xdr:cNvSpPr txBox="1">
          <a:spLocks noChangeArrowheads="1"/>
        </xdr:cNvSpPr>
      </xdr:nvSpPr>
      <xdr:spPr>
        <a:xfrm>
          <a:off x="3667125" y="9572625"/>
          <a:ext cx="1047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42</xdr:row>
      <xdr:rowOff>0</xdr:rowOff>
    </xdr:from>
    <xdr:ext cx="104775" cy="95250"/>
    <xdr:sp fLocksText="0">
      <xdr:nvSpPr>
        <xdr:cNvPr id="6" name="Text Box 47"/>
        <xdr:cNvSpPr txBox="1">
          <a:spLocks noChangeArrowheads="1"/>
        </xdr:cNvSpPr>
      </xdr:nvSpPr>
      <xdr:spPr>
        <a:xfrm>
          <a:off x="3667125" y="9572625"/>
          <a:ext cx="1047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38</xdr:row>
      <xdr:rowOff>0</xdr:rowOff>
    </xdr:from>
    <xdr:ext cx="104775" cy="95250"/>
    <xdr:sp fLocksText="0">
      <xdr:nvSpPr>
        <xdr:cNvPr id="7" name="Text Box 47"/>
        <xdr:cNvSpPr txBox="1">
          <a:spLocks noChangeArrowheads="1"/>
        </xdr:cNvSpPr>
      </xdr:nvSpPr>
      <xdr:spPr>
        <a:xfrm>
          <a:off x="3667125" y="8877300"/>
          <a:ext cx="1047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38</xdr:row>
      <xdr:rowOff>0</xdr:rowOff>
    </xdr:from>
    <xdr:ext cx="104775" cy="95250"/>
    <xdr:sp fLocksText="0">
      <xdr:nvSpPr>
        <xdr:cNvPr id="8" name="Text Box 47"/>
        <xdr:cNvSpPr txBox="1">
          <a:spLocks noChangeArrowheads="1"/>
        </xdr:cNvSpPr>
      </xdr:nvSpPr>
      <xdr:spPr>
        <a:xfrm>
          <a:off x="3667125" y="8877300"/>
          <a:ext cx="1047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38</xdr:row>
      <xdr:rowOff>0</xdr:rowOff>
    </xdr:from>
    <xdr:ext cx="104775" cy="95250"/>
    <xdr:sp fLocksText="0">
      <xdr:nvSpPr>
        <xdr:cNvPr id="9" name="Text Box 47"/>
        <xdr:cNvSpPr txBox="1">
          <a:spLocks noChangeArrowheads="1"/>
        </xdr:cNvSpPr>
      </xdr:nvSpPr>
      <xdr:spPr>
        <a:xfrm>
          <a:off x="3667125" y="8877300"/>
          <a:ext cx="1047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38</xdr:row>
      <xdr:rowOff>0</xdr:rowOff>
    </xdr:from>
    <xdr:ext cx="104775" cy="95250"/>
    <xdr:sp fLocksText="0">
      <xdr:nvSpPr>
        <xdr:cNvPr id="10" name="Text Box 47"/>
        <xdr:cNvSpPr txBox="1">
          <a:spLocks noChangeArrowheads="1"/>
        </xdr:cNvSpPr>
      </xdr:nvSpPr>
      <xdr:spPr>
        <a:xfrm>
          <a:off x="3667125" y="8877300"/>
          <a:ext cx="1047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38</xdr:row>
      <xdr:rowOff>0</xdr:rowOff>
    </xdr:from>
    <xdr:ext cx="104775" cy="95250"/>
    <xdr:sp fLocksText="0">
      <xdr:nvSpPr>
        <xdr:cNvPr id="11" name="Text Box 47"/>
        <xdr:cNvSpPr txBox="1">
          <a:spLocks noChangeArrowheads="1"/>
        </xdr:cNvSpPr>
      </xdr:nvSpPr>
      <xdr:spPr>
        <a:xfrm>
          <a:off x="3667125" y="8877300"/>
          <a:ext cx="1047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38</xdr:row>
      <xdr:rowOff>0</xdr:rowOff>
    </xdr:from>
    <xdr:ext cx="104775" cy="95250"/>
    <xdr:sp fLocksText="0">
      <xdr:nvSpPr>
        <xdr:cNvPr id="12" name="Text Box 47"/>
        <xdr:cNvSpPr txBox="1">
          <a:spLocks noChangeArrowheads="1"/>
        </xdr:cNvSpPr>
      </xdr:nvSpPr>
      <xdr:spPr>
        <a:xfrm>
          <a:off x="3667125" y="8877300"/>
          <a:ext cx="1047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enyare@kenyare.co.k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8"/>
  <sheetViews>
    <sheetView tabSelected="1" view="pageBreakPreview" zoomScale="80" zoomScaleSheetLayoutView="80" workbookViewId="0" topLeftCell="A16">
      <selection activeCell="A17" sqref="A17:I17"/>
    </sheetView>
  </sheetViews>
  <sheetFormatPr defaultColWidth="9.140625" defaultRowHeight="12.75"/>
  <cols>
    <col min="1" max="1" width="10.28125" style="214" customWidth="1"/>
    <col min="2" max="2" width="11.7109375" style="214" customWidth="1"/>
    <col min="3" max="4" width="9.140625" style="214" customWidth="1"/>
    <col min="5" max="5" width="7.421875" style="214" customWidth="1"/>
    <col min="6" max="6" width="9.140625" style="214" customWidth="1"/>
    <col min="7" max="7" width="10.7109375" style="214" customWidth="1"/>
    <col min="8" max="8" width="10.421875" style="214" customWidth="1"/>
    <col min="9" max="9" width="15.421875" style="214" customWidth="1"/>
    <col min="10" max="16384" width="9.140625" style="214" customWidth="1"/>
  </cols>
  <sheetData>
    <row r="1" spans="1:9" ht="23.25">
      <c r="A1" s="213"/>
      <c r="C1" s="215"/>
      <c r="D1" s="215"/>
      <c r="E1" s="215"/>
      <c r="F1" s="215"/>
      <c r="G1" s="215"/>
      <c r="H1" s="215"/>
      <c r="I1" s="215"/>
    </row>
    <row r="2" spans="1:9" ht="23.25">
      <c r="A2" s="216"/>
      <c r="B2" s="215"/>
      <c r="C2" s="215"/>
      <c r="D2" s="215"/>
      <c r="E2" s="215"/>
      <c r="F2" s="215"/>
      <c r="G2" s="215"/>
      <c r="H2" s="215"/>
      <c r="I2" s="215"/>
    </row>
    <row r="3" spans="1:9" ht="23.25">
      <c r="A3" s="215"/>
      <c r="B3" s="215"/>
      <c r="C3" s="215"/>
      <c r="D3" s="215"/>
      <c r="E3" s="215"/>
      <c r="F3" s="215"/>
      <c r="G3" s="215"/>
      <c r="H3" s="215"/>
      <c r="I3" s="215"/>
    </row>
    <row r="4" spans="1:9" ht="23.25">
      <c r="A4" s="215"/>
      <c r="B4" s="215"/>
      <c r="C4" s="215"/>
      <c r="D4" s="215"/>
      <c r="E4" s="215"/>
      <c r="F4" s="215"/>
      <c r="G4" s="215"/>
      <c r="H4" s="215"/>
      <c r="I4" s="215"/>
    </row>
    <row r="5" spans="1:9" ht="23.25">
      <c r="A5" s="215"/>
      <c r="B5" s="215"/>
      <c r="C5" s="215"/>
      <c r="D5" s="215"/>
      <c r="E5" s="215"/>
      <c r="F5" s="215"/>
      <c r="G5" s="215"/>
      <c r="H5" s="215"/>
      <c r="I5" s="215"/>
    </row>
    <row r="6" spans="1:9" ht="23.25">
      <c r="A6" s="215"/>
      <c r="B6" s="215"/>
      <c r="C6" s="215"/>
      <c r="D6" s="215"/>
      <c r="E6" s="215"/>
      <c r="F6" s="215"/>
      <c r="G6" s="215"/>
      <c r="H6" s="215"/>
      <c r="I6" s="215"/>
    </row>
    <row r="7" spans="1:9" ht="118.5" customHeight="1">
      <c r="A7" s="571" t="s">
        <v>436</v>
      </c>
      <c r="B7" s="571"/>
      <c r="C7" s="571"/>
      <c r="D7" s="571"/>
      <c r="E7" s="571"/>
      <c r="F7" s="571"/>
      <c r="G7" s="571"/>
      <c r="H7" s="571"/>
      <c r="I7" s="571"/>
    </row>
    <row r="8" spans="1:9" ht="26.25">
      <c r="A8" s="217"/>
      <c r="B8" s="217"/>
      <c r="C8" s="217"/>
      <c r="D8" s="217"/>
      <c r="E8" s="217"/>
      <c r="F8" s="217"/>
      <c r="G8" s="217"/>
      <c r="H8" s="217"/>
      <c r="I8" s="217"/>
    </row>
    <row r="9" spans="1:9" ht="26.25">
      <c r="A9" s="572" t="s">
        <v>23</v>
      </c>
      <c r="B9" s="572"/>
      <c r="C9" s="572"/>
      <c r="D9" s="572"/>
      <c r="E9" s="572"/>
      <c r="F9" s="572"/>
      <c r="G9" s="572"/>
      <c r="H9" s="572"/>
      <c r="I9" s="572"/>
    </row>
    <row r="10" spans="1:9" ht="26.25">
      <c r="A10" s="217"/>
      <c r="B10" s="217"/>
      <c r="C10" s="217"/>
      <c r="D10" s="217"/>
      <c r="E10" s="217"/>
      <c r="F10" s="217"/>
      <c r="G10" s="217"/>
      <c r="H10" s="217"/>
      <c r="I10" s="217"/>
    </row>
    <row r="11" spans="1:9" ht="26.25">
      <c r="A11" s="572" t="s">
        <v>39</v>
      </c>
      <c r="B11" s="572"/>
      <c r="C11" s="572"/>
      <c r="D11" s="572"/>
      <c r="E11" s="572"/>
      <c r="F11" s="572"/>
      <c r="G11" s="572"/>
      <c r="H11" s="572"/>
      <c r="I11" s="572"/>
    </row>
    <row r="12" spans="1:9" ht="26.25">
      <c r="A12" s="572" t="s">
        <v>422</v>
      </c>
      <c r="B12" s="572"/>
      <c r="C12" s="572"/>
      <c r="D12" s="572"/>
      <c r="E12" s="572"/>
      <c r="F12" s="572"/>
      <c r="G12" s="572"/>
      <c r="H12" s="572"/>
      <c r="I12" s="572"/>
    </row>
    <row r="13" spans="1:9" ht="26.25">
      <c r="A13" s="572" t="s">
        <v>24</v>
      </c>
      <c r="B13" s="572"/>
      <c r="C13" s="572"/>
      <c r="D13" s="572"/>
      <c r="E13" s="572"/>
      <c r="F13" s="572"/>
      <c r="G13" s="572"/>
      <c r="H13" s="572"/>
      <c r="I13" s="572"/>
    </row>
    <row r="14" spans="1:9" ht="15.75">
      <c r="A14" s="218"/>
      <c r="B14" s="218"/>
      <c r="C14" s="218"/>
      <c r="D14" s="218"/>
      <c r="E14" s="218"/>
      <c r="F14" s="218"/>
      <c r="G14" s="218"/>
      <c r="H14" s="218"/>
      <c r="I14" s="218"/>
    </row>
    <row r="15" spans="1:9" ht="20.25">
      <c r="A15" s="573" t="s">
        <v>438</v>
      </c>
      <c r="B15" s="573"/>
      <c r="C15" s="573"/>
      <c r="D15" s="573"/>
      <c r="E15" s="573"/>
      <c r="F15" s="573"/>
      <c r="G15" s="573"/>
      <c r="H15" s="573"/>
      <c r="I15" s="573"/>
    </row>
    <row r="16" spans="1:9" ht="15.75">
      <c r="A16" s="218"/>
      <c r="B16" s="218"/>
      <c r="C16" s="218"/>
      <c r="D16" s="218"/>
      <c r="E16" s="218"/>
      <c r="F16" s="218"/>
      <c r="G16" s="218"/>
      <c r="H16" s="218"/>
      <c r="I16" s="218"/>
    </row>
    <row r="17" spans="1:9" ht="23.25">
      <c r="A17" s="574" t="s">
        <v>437</v>
      </c>
      <c r="B17" s="574"/>
      <c r="C17" s="574"/>
      <c r="D17" s="574"/>
      <c r="E17" s="574"/>
      <c r="F17" s="574"/>
      <c r="G17" s="574"/>
      <c r="H17" s="574"/>
      <c r="I17" s="574"/>
    </row>
    <row r="19" spans="1:9" ht="15.75">
      <c r="A19" s="219"/>
      <c r="B19" s="220"/>
      <c r="C19" s="220"/>
      <c r="D19" s="220"/>
      <c r="E19" s="220"/>
      <c r="F19" s="220"/>
      <c r="G19" s="220"/>
      <c r="H19" s="220"/>
      <c r="I19" s="220"/>
    </row>
    <row r="20" spans="1:9" ht="35.25">
      <c r="A20" s="569" t="s">
        <v>439</v>
      </c>
      <c r="B20" s="569"/>
      <c r="C20" s="569"/>
      <c r="D20" s="569"/>
      <c r="E20" s="569"/>
      <c r="F20" s="569"/>
      <c r="G20" s="569"/>
      <c r="H20" s="569"/>
      <c r="I20" s="569"/>
    </row>
    <row r="21" spans="1:9" ht="15.75">
      <c r="A21" s="221"/>
      <c r="B21" s="222"/>
      <c r="C21" s="222"/>
      <c r="D21" s="222"/>
      <c r="E21" s="222"/>
      <c r="F21" s="222"/>
      <c r="G21" s="222"/>
      <c r="H21" s="222"/>
      <c r="I21" s="222"/>
    </row>
    <row r="22" spans="1:9" ht="15.75">
      <c r="A22" s="218"/>
      <c r="B22" s="218"/>
      <c r="C22" s="218"/>
      <c r="D22" s="218"/>
      <c r="E22" s="218"/>
      <c r="F22" s="218"/>
      <c r="G22" s="218"/>
      <c r="H22" s="218"/>
      <c r="I22" s="218"/>
    </row>
    <row r="23" spans="1:9" ht="15.75">
      <c r="A23" s="223" t="s">
        <v>125</v>
      </c>
      <c r="B23" s="218"/>
      <c r="C23" s="218"/>
      <c r="D23" s="218"/>
      <c r="E23" s="218"/>
      <c r="F23" s="218"/>
      <c r="G23" s="223" t="s">
        <v>127</v>
      </c>
      <c r="H23" s="218"/>
      <c r="I23" s="218"/>
    </row>
    <row r="24" spans="1:9" ht="15.75">
      <c r="A24" s="224" t="s">
        <v>608</v>
      </c>
      <c r="B24" s="218"/>
      <c r="C24" s="218"/>
      <c r="D24" s="218"/>
      <c r="E24" s="218"/>
      <c r="F24" s="218"/>
      <c r="G24" s="224" t="s">
        <v>128</v>
      </c>
      <c r="H24" s="218"/>
      <c r="I24" s="218"/>
    </row>
    <row r="25" spans="1:8" s="227" customFormat="1" ht="15.75">
      <c r="A25" s="224" t="s">
        <v>126</v>
      </c>
      <c r="B25" s="570"/>
      <c r="C25" s="570"/>
      <c r="D25" s="225"/>
      <c r="E25" s="226"/>
      <c r="F25" s="225"/>
      <c r="G25" s="224" t="s">
        <v>129</v>
      </c>
      <c r="H25" s="214"/>
    </row>
    <row r="26" spans="1:8" s="227" customFormat="1" ht="15.75">
      <c r="A26" s="229" t="s">
        <v>24</v>
      </c>
      <c r="B26" s="230"/>
      <c r="C26" s="228"/>
      <c r="D26" s="231"/>
      <c r="E26" s="232"/>
      <c r="F26" s="231"/>
      <c r="G26" s="229" t="s">
        <v>24</v>
      </c>
      <c r="H26" s="214"/>
    </row>
    <row r="27" spans="1:8" s="227" customFormat="1" ht="15.75">
      <c r="A27" s="229"/>
      <c r="B27" s="230"/>
      <c r="C27" s="228"/>
      <c r="D27" s="231"/>
      <c r="E27" s="232"/>
      <c r="F27" s="231"/>
      <c r="G27" s="229"/>
      <c r="H27" s="214"/>
    </row>
    <row r="28" spans="1:9" s="227" customFormat="1" ht="23.25">
      <c r="A28" s="228"/>
      <c r="B28" s="228"/>
      <c r="C28" s="228"/>
      <c r="D28" s="223" t="s">
        <v>440</v>
      </c>
      <c r="E28" s="435"/>
      <c r="F28" s="436"/>
      <c r="G28" s="436"/>
      <c r="H28" s="228"/>
      <c r="I28" s="228"/>
    </row>
    <row r="29" spans="1:7" s="227" customFormat="1" ht="15">
      <c r="A29" s="228"/>
      <c r="B29" s="5"/>
      <c r="C29" s="4"/>
      <c r="D29" s="224" t="s">
        <v>441</v>
      </c>
      <c r="G29" s="5"/>
    </row>
    <row r="30" spans="1:9" s="227" customFormat="1" ht="15">
      <c r="A30" s="228"/>
      <c r="B30" s="4"/>
      <c r="C30" s="4"/>
      <c r="D30" s="224" t="s">
        <v>442</v>
      </c>
      <c r="G30" s="4"/>
      <c r="H30" s="4"/>
      <c r="I30" s="228"/>
    </row>
    <row r="31" spans="1:9" s="227" customFormat="1" ht="15">
      <c r="A31" s="228"/>
      <c r="B31" s="4"/>
      <c r="C31" s="4"/>
      <c r="D31" s="229" t="s">
        <v>24</v>
      </c>
      <c r="G31" s="4"/>
      <c r="H31" s="4"/>
      <c r="I31" s="233"/>
    </row>
    <row r="32" spans="1:9" s="227" customFormat="1" ht="15.75">
      <c r="A32" s="228"/>
      <c r="B32" s="234"/>
      <c r="C32" s="4"/>
      <c r="D32" s="437"/>
      <c r="G32" s="234"/>
      <c r="I32" s="233"/>
    </row>
    <row r="33" spans="1:9" s="227" customFormat="1" ht="12.75">
      <c r="A33" s="228"/>
      <c r="B33" s="234"/>
      <c r="C33" s="4"/>
      <c r="H33" s="233"/>
      <c r="I33" s="233"/>
    </row>
    <row r="34" spans="5:7" ht="15.75">
      <c r="E34" s="233"/>
      <c r="F34" s="233"/>
      <c r="G34" s="233"/>
    </row>
    <row r="35" spans="5:7" ht="15.75">
      <c r="E35" s="233"/>
      <c r="F35" s="233"/>
      <c r="G35" s="233"/>
    </row>
    <row r="36" spans="5:7" ht="15.75">
      <c r="E36" s="228"/>
      <c r="F36" s="228"/>
      <c r="G36" s="235"/>
    </row>
    <row r="37" spans="5:7" ht="15.75">
      <c r="E37" s="228"/>
      <c r="F37" s="228"/>
      <c r="G37" s="235"/>
    </row>
    <row r="38" spans="5:7" ht="15.75">
      <c r="E38" s="236"/>
      <c r="F38" s="236"/>
      <c r="G38" s="236"/>
    </row>
  </sheetData>
  <sheetProtection password="C92B" sheet="1"/>
  <mergeCells count="9">
    <mergeCell ref="A20:I20"/>
    <mergeCell ref="B25:C25"/>
    <mergeCell ref="A7:I7"/>
    <mergeCell ref="A9:I9"/>
    <mergeCell ref="A11:I11"/>
    <mergeCell ref="A12:I12"/>
    <mergeCell ref="A13:I13"/>
    <mergeCell ref="A15:I15"/>
    <mergeCell ref="A17:I17"/>
  </mergeCells>
  <hyperlinks>
    <hyperlink ref="A15" r:id="rId1" display="kenyare@kenyare.co.ke"/>
  </hyperlinks>
  <printOptions/>
  <pageMargins left="0.7" right="0.2" top="0.75" bottom="0.75" header="0.3" footer="0.3"/>
  <pageSetup horizontalDpi="600" verticalDpi="600" orientation="portrait" paperSize="9" r:id="rId3"/>
  <headerFooter>
    <oddFooter>&amp;CJULY, 2021</oddFooter>
  </headerFooter>
  <drawing r:id="rId2"/>
</worksheet>
</file>

<file path=xl/worksheets/sheet10.xml><?xml version="1.0" encoding="utf-8"?>
<worksheet xmlns="http://schemas.openxmlformats.org/spreadsheetml/2006/main" xmlns:r="http://schemas.openxmlformats.org/officeDocument/2006/relationships">
  <dimension ref="A27:P30"/>
  <sheetViews>
    <sheetView view="pageBreakPreview" zoomScale="60" zoomScalePageLayoutView="0" workbookViewId="0" topLeftCell="A7">
      <selection activeCell="P45" sqref="P45:P46"/>
    </sheetView>
  </sheetViews>
  <sheetFormatPr defaultColWidth="9.140625" defaultRowHeight="12.75"/>
  <cols>
    <col min="1" max="8" width="9.140625" style="100" customWidth="1"/>
    <col min="9" max="9" width="10.8515625" style="100" customWidth="1"/>
    <col min="10" max="16384" width="9.140625" style="100" customWidth="1"/>
  </cols>
  <sheetData>
    <row r="27" spans="3:7" ht="12.75">
      <c r="C27" s="101"/>
      <c r="D27" s="101"/>
      <c r="E27" s="101"/>
      <c r="F27" s="101"/>
      <c r="G27" s="101"/>
    </row>
    <row r="28" spans="1:9" ht="30">
      <c r="A28" s="580"/>
      <c r="B28" s="580"/>
      <c r="C28" s="580"/>
      <c r="D28" s="580"/>
      <c r="E28" s="580"/>
      <c r="F28" s="580"/>
      <c r="G28" s="580"/>
      <c r="H28" s="580"/>
      <c r="I28" s="580"/>
    </row>
    <row r="29" spans="1:16" ht="27.75">
      <c r="A29" s="581" t="s">
        <v>249</v>
      </c>
      <c r="B29" s="581"/>
      <c r="C29" s="581"/>
      <c r="D29" s="581"/>
      <c r="E29" s="581"/>
      <c r="F29" s="581"/>
      <c r="G29" s="581"/>
      <c r="H29" s="581"/>
      <c r="I29" s="581"/>
      <c r="P29" s="100" t="s">
        <v>67</v>
      </c>
    </row>
    <row r="30" spans="3:7" ht="12.75">
      <c r="C30" s="102"/>
      <c r="D30" s="102"/>
      <c r="E30" s="102"/>
      <c r="F30" s="102"/>
      <c r="G30" s="102"/>
    </row>
  </sheetData>
  <sheetProtection password="CB2B" sheet="1"/>
  <mergeCells count="2">
    <mergeCell ref="A28:I28"/>
    <mergeCell ref="A29:I29"/>
  </mergeCells>
  <printOptions/>
  <pageMargins left="0.7" right="0.7" top="0.75" bottom="0.75" header="0.3" footer="0.3"/>
  <pageSetup firstPageNumber="109" useFirstPageNumber="1" horizontalDpi="600" verticalDpi="600"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dimension ref="A1:J575"/>
  <sheetViews>
    <sheetView view="pageBreakPreview" zoomScaleSheetLayoutView="100" zoomScalePageLayoutView="0" workbookViewId="0" topLeftCell="A541">
      <selection activeCell="E438" sqref="E438"/>
    </sheetView>
  </sheetViews>
  <sheetFormatPr defaultColWidth="9.140625" defaultRowHeight="12.75"/>
  <cols>
    <col min="1" max="1" width="5.28125" style="144" customWidth="1"/>
    <col min="2" max="2" width="44.421875" style="145" customWidth="1"/>
    <col min="3" max="3" width="8.140625" style="56" customWidth="1"/>
    <col min="4" max="4" width="8.00390625" style="146" customWidth="1"/>
    <col min="5" max="5" width="9.140625" style="146" customWidth="1"/>
    <col min="6" max="6" width="13.8515625" style="524" customWidth="1"/>
    <col min="7" max="7" width="10.140625" style="49" bestFit="1" customWidth="1"/>
    <col min="8" max="16384" width="9.140625" style="49" customWidth="1"/>
  </cols>
  <sheetData>
    <row r="1" spans="1:7" s="56" customFormat="1" ht="13.5" customHeight="1" thickTop="1">
      <c r="A1" s="51" t="s">
        <v>6</v>
      </c>
      <c r="B1" s="29" t="s">
        <v>7</v>
      </c>
      <c r="C1" s="34" t="s">
        <v>13</v>
      </c>
      <c r="D1" s="36" t="s">
        <v>14</v>
      </c>
      <c r="E1" s="398" t="s">
        <v>15</v>
      </c>
      <c r="F1" s="486" t="s">
        <v>22</v>
      </c>
      <c r="G1" s="55"/>
    </row>
    <row r="2" spans="1:7" s="56" customFormat="1" ht="13.5" customHeight="1">
      <c r="A2" s="53"/>
      <c r="B2" s="31" t="s">
        <v>313</v>
      </c>
      <c r="C2" s="35"/>
      <c r="D2" s="37"/>
      <c r="E2" s="399"/>
      <c r="F2" s="487"/>
      <c r="G2" s="55"/>
    </row>
    <row r="3" spans="1:7" s="56" customFormat="1" ht="13.5" customHeight="1">
      <c r="A3" s="53"/>
      <c r="B3" s="89"/>
      <c r="C3" s="35"/>
      <c r="D3" s="37"/>
      <c r="E3" s="399"/>
      <c r="F3" s="487"/>
      <c r="G3" s="55"/>
    </row>
    <row r="4" spans="1:7" s="56" customFormat="1" ht="15">
      <c r="A4" s="53"/>
      <c r="B4" s="59" t="s">
        <v>195</v>
      </c>
      <c r="C4" s="35"/>
      <c r="D4" s="37"/>
      <c r="E4" s="399"/>
      <c r="F4" s="487"/>
      <c r="G4" s="55"/>
    </row>
    <row r="5" spans="1:7" s="56" customFormat="1" ht="15">
      <c r="A5" s="53"/>
      <c r="B5" s="59"/>
      <c r="C5" s="35"/>
      <c r="D5" s="37"/>
      <c r="E5" s="399"/>
      <c r="F5" s="487"/>
      <c r="G5" s="55"/>
    </row>
    <row r="6" spans="1:7" ht="15">
      <c r="A6" s="45"/>
      <c r="B6" s="388" t="s">
        <v>350</v>
      </c>
      <c r="C6" s="111"/>
      <c r="D6" s="112"/>
      <c r="E6" s="400"/>
      <c r="F6" s="488"/>
      <c r="G6" s="18"/>
    </row>
    <row r="7" spans="1:7" ht="15">
      <c r="A7" s="45"/>
      <c r="B7" s="388"/>
      <c r="C7" s="111"/>
      <c r="D7" s="112"/>
      <c r="E7" s="400"/>
      <c r="F7" s="488"/>
      <c r="G7" s="18"/>
    </row>
    <row r="8" spans="1:7" ht="15">
      <c r="A8" s="45" t="s">
        <v>10</v>
      </c>
      <c r="B8" s="389" t="s">
        <v>351</v>
      </c>
      <c r="C8" s="111" t="s">
        <v>4</v>
      </c>
      <c r="D8" s="112">
        <f>120*4.1</f>
        <v>491.99999999999994</v>
      </c>
      <c r="E8" s="482"/>
      <c r="F8" s="488">
        <f>D8*E8</f>
        <v>0</v>
      </c>
      <c r="G8" s="18"/>
    </row>
    <row r="9" spans="1:7" ht="15">
      <c r="A9" s="45"/>
      <c r="B9" s="110"/>
      <c r="C9" s="111"/>
      <c r="D9" s="112"/>
      <c r="E9" s="400"/>
      <c r="F9" s="488"/>
      <c r="G9" s="18"/>
    </row>
    <row r="10" spans="1:7" ht="25.5">
      <c r="A10" s="45" t="s">
        <v>3</v>
      </c>
      <c r="B10" s="381" t="s">
        <v>357</v>
      </c>
      <c r="C10" s="111" t="s">
        <v>201</v>
      </c>
      <c r="D10" s="112">
        <v>120</v>
      </c>
      <c r="E10" s="482"/>
      <c r="F10" s="488">
        <f>D10*E10</f>
        <v>0</v>
      </c>
      <c r="G10" s="18"/>
    </row>
    <row r="11" spans="1:7" ht="15">
      <c r="A11" s="45"/>
      <c r="B11" s="110"/>
      <c r="C11" s="111"/>
      <c r="D11" s="112"/>
      <c r="E11" s="400"/>
      <c r="F11" s="488"/>
      <c r="G11" s="18"/>
    </row>
    <row r="12" spans="1:7" ht="15">
      <c r="A12" s="45"/>
      <c r="B12" s="417"/>
      <c r="C12" s="111"/>
      <c r="D12" s="112"/>
      <c r="E12" s="400"/>
      <c r="F12" s="488"/>
      <c r="G12" s="18"/>
    </row>
    <row r="13" spans="1:7" ht="15">
      <c r="A13" s="45"/>
      <c r="B13" s="417"/>
      <c r="C13" s="111"/>
      <c r="D13" s="112"/>
      <c r="E13" s="400"/>
      <c r="F13" s="488"/>
      <c r="G13" s="18"/>
    </row>
    <row r="14" spans="1:7" ht="15">
      <c r="A14" s="45"/>
      <c r="B14" s="389"/>
      <c r="C14" s="111"/>
      <c r="D14" s="112"/>
      <c r="E14" s="400"/>
      <c r="F14" s="488"/>
      <c r="G14" s="18"/>
    </row>
    <row r="15" spans="1:7" ht="15">
      <c r="A15" s="45"/>
      <c r="B15" s="110"/>
      <c r="C15" s="111"/>
      <c r="D15" s="112"/>
      <c r="E15" s="400"/>
      <c r="F15" s="488"/>
      <c r="G15" s="18"/>
    </row>
    <row r="16" spans="1:7" ht="15">
      <c r="A16" s="45"/>
      <c r="B16" s="110"/>
      <c r="C16" s="111"/>
      <c r="D16" s="112"/>
      <c r="E16" s="400"/>
      <c r="F16" s="488"/>
      <c r="G16" s="18"/>
    </row>
    <row r="17" spans="1:7" ht="15">
      <c r="A17" s="45"/>
      <c r="B17" s="110"/>
      <c r="C17" s="111"/>
      <c r="D17" s="112"/>
      <c r="E17" s="400"/>
      <c r="F17" s="488"/>
      <c r="G17" s="18"/>
    </row>
    <row r="18" spans="1:7" ht="15">
      <c r="A18" s="45"/>
      <c r="B18" s="110"/>
      <c r="C18" s="111"/>
      <c r="D18" s="112"/>
      <c r="E18" s="400"/>
      <c r="F18" s="488"/>
      <c r="G18" s="18"/>
    </row>
    <row r="19" spans="1:7" ht="15">
      <c r="A19" s="45"/>
      <c r="B19" s="110"/>
      <c r="C19" s="111"/>
      <c r="D19" s="112"/>
      <c r="E19" s="400"/>
      <c r="F19" s="488"/>
      <c r="G19" s="18"/>
    </row>
    <row r="20" spans="1:7" ht="15">
      <c r="A20" s="45"/>
      <c r="B20" s="110"/>
      <c r="C20" s="111"/>
      <c r="D20" s="112"/>
      <c r="E20" s="400"/>
      <c r="F20" s="488"/>
      <c r="G20" s="18"/>
    </row>
    <row r="21" spans="1:7" ht="15">
      <c r="A21" s="45"/>
      <c r="B21" s="110"/>
      <c r="C21" s="111"/>
      <c r="D21" s="112"/>
      <c r="E21" s="400"/>
      <c r="F21" s="488"/>
      <c r="G21" s="18"/>
    </row>
    <row r="22" spans="1:7" ht="15">
      <c r="A22" s="45"/>
      <c r="B22" s="110"/>
      <c r="C22" s="111"/>
      <c r="D22" s="112"/>
      <c r="E22" s="400"/>
      <c r="F22" s="488"/>
      <c r="G22" s="18"/>
    </row>
    <row r="23" spans="1:7" ht="15">
      <c r="A23" s="45"/>
      <c r="B23" s="110"/>
      <c r="C23" s="111"/>
      <c r="D23" s="112"/>
      <c r="E23" s="400"/>
      <c r="F23" s="488"/>
      <c r="G23" s="18"/>
    </row>
    <row r="24" spans="1:7" ht="15">
      <c r="A24" s="45"/>
      <c r="B24" s="110"/>
      <c r="C24" s="111"/>
      <c r="D24" s="112"/>
      <c r="E24" s="400"/>
      <c r="F24" s="488"/>
      <c r="G24" s="18"/>
    </row>
    <row r="25" spans="1:7" ht="15">
      <c r="A25" s="45"/>
      <c r="B25" s="110"/>
      <c r="C25" s="111"/>
      <c r="D25" s="112"/>
      <c r="E25" s="400"/>
      <c r="F25" s="488"/>
      <c r="G25" s="18"/>
    </row>
    <row r="26" spans="1:7" ht="15">
      <c r="A26" s="45"/>
      <c r="B26" s="110"/>
      <c r="C26" s="111"/>
      <c r="D26" s="112"/>
      <c r="E26" s="400"/>
      <c r="F26" s="488"/>
      <c r="G26" s="18"/>
    </row>
    <row r="27" spans="1:7" ht="15">
      <c r="A27" s="45"/>
      <c r="B27" s="110"/>
      <c r="C27" s="111"/>
      <c r="D27" s="112"/>
      <c r="E27" s="400"/>
      <c r="F27" s="488"/>
      <c r="G27" s="18"/>
    </row>
    <row r="28" spans="1:7" ht="15">
      <c r="A28" s="45"/>
      <c r="B28" s="110"/>
      <c r="C28" s="111"/>
      <c r="D28" s="112"/>
      <c r="E28" s="400"/>
      <c r="F28" s="488"/>
      <c r="G28" s="18"/>
    </row>
    <row r="29" spans="1:7" ht="15">
      <c r="A29" s="45"/>
      <c r="B29" s="110"/>
      <c r="C29" s="111"/>
      <c r="D29" s="112"/>
      <c r="E29" s="400"/>
      <c r="F29" s="488"/>
      <c r="G29" s="18"/>
    </row>
    <row r="30" spans="1:7" ht="15">
      <c r="A30" s="45"/>
      <c r="B30" s="110"/>
      <c r="C30" s="111"/>
      <c r="D30" s="112"/>
      <c r="E30" s="400"/>
      <c r="F30" s="488"/>
      <c r="G30" s="18"/>
    </row>
    <row r="31" spans="1:7" ht="15">
      <c r="A31" s="45"/>
      <c r="B31" s="110"/>
      <c r="C31" s="111"/>
      <c r="D31" s="112"/>
      <c r="E31" s="400"/>
      <c r="F31" s="488"/>
      <c r="G31" s="18"/>
    </row>
    <row r="32" spans="1:7" ht="15">
      <c r="A32" s="45"/>
      <c r="B32" s="110"/>
      <c r="C32" s="111"/>
      <c r="D32" s="112"/>
      <c r="E32" s="400"/>
      <c r="F32" s="488"/>
      <c r="G32" s="18"/>
    </row>
    <row r="33" spans="1:7" ht="15">
      <c r="A33" s="45"/>
      <c r="B33" s="110"/>
      <c r="C33" s="111"/>
      <c r="D33" s="112"/>
      <c r="E33" s="400"/>
      <c r="F33" s="488"/>
      <c r="G33" s="18"/>
    </row>
    <row r="34" spans="1:7" ht="15">
      <c r="A34" s="45"/>
      <c r="B34" s="110"/>
      <c r="C34" s="111"/>
      <c r="D34" s="112"/>
      <c r="E34" s="400"/>
      <c r="F34" s="488"/>
      <c r="G34" s="18"/>
    </row>
    <row r="35" spans="1:7" ht="15">
      <c r="A35" s="45"/>
      <c r="B35" s="110"/>
      <c r="C35" s="111"/>
      <c r="D35" s="112"/>
      <c r="E35" s="400"/>
      <c r="F35" s="488"/>
      <c r="G35" s="18"/>
    </row>
    <row r="36" spans="1:7" ht="15">
      <c r="A36" s="45"/>
      <c r="B36" s="110"/>
      <c r="C36" s="111"/>
      <c r="D36" s="112"/>
      <c r="E36" s="400"/>
      <c r="F36" s="488"/>
      <c r="G36" s="18"/>
    </row>
    <row r="37" spans="1:7" ht="15">
      <c r="A37" s="45"/>
      <c r="B37" s="110"/>
      <c r="C37" s="111"/>
      <c r="D37" s="112"/>
      <c r="E37" s="400"/>
      <c r="F37" s="488"/>
      <c r="G37" s="18"/>
    </row>
    <row r="38" spans="1:7" ht="15">
      <c r="A38" s="45"/>
      <c r="B38" s="110"/>
      <c r="C38" s="111"/>
      <c r="D38" s="112"/>
      <c r="E38" s="400"/>
      <c r="F38" s="488"/>
      <c r="G38" s="18"/>
    </row>
    <row r="39" spans="1:7" ht="15">
      <c r="A39" s="45"/>
      <c r="B39" s="110"/>
      <c r="C39" s="111"/>
      <c r="D39" s="112"/>
      <c r="E39" s="400"/>
      <c r="F39" s="488"/>
      <c r="G39" s="18"/>
    </row>
    <row r="40" spans="1:7" ht="15">
      <c r="A40" s="45"/>
      <c r="B40" s="110"/>
      <c r="C40" s="111"/>
      <c r="D40" s="112"/>
      <c r="E40" s="400"/>
      <c r="F40" s="488"/>
      <c r="G40" s="18"/>
    </row>
    <row r="41" spans="1:7" ht="15">
      <c r="A41" s="45"/>
      <c r="B41" s="86"/>
      <c r="C41" s="21"/>
      <c r="D41" s="12"/>
      <c r="E41" s="43"/>
      <c r="F41" s="489"/>
      <c r="G41" s="18"/>
    </row>
    <row r="42" spans="1:7" ht="15">
      <c r="A42" s="45"/>
      <c r="B42" s="110"/>
      <c r="C42" s="111"/>
      <c r="D42" s="112"/>
      <c r="E42" s="400"/>
      <c r="F42" s="488"/>
      <c r="G42" s="18"/>
    </row>
    <row r="43" spans="1:7" ht="15">
      <c r="A43" s="537"/>
      <c r="B43" s="538" t="s">
        <v>37</v>
      </c>
      <c r="C43" s="539"/>
      <c r="D43" s="540"/>
      <c r="E43" s="541"/>
      <c r="F43" s="560"/>
      <c r="G43" s="18"/>
    </row>
    <row r="44" spans="1:7" s="58" customFormat="1" ht="15.75" thickBot="1">
      <c r="A44" s="54"/>
      <c r="B44" s="33" t="s">
        <v>203</v>
      </c>
      <c r="C44" s="32"/>
      <c r="D44" s="19" t="s">
        <v>12</v>
      </c>
      <c r="E44" s="70"/>
      <c r="F44" s="492">
        <f>SUM(F6:F42)</f>
        <v>0</v>
      </c>
      <c r="G44" s="57"/>
    </row>
    <row r="45" spans="1:7" ht="15.75" thickTop="1">
      <c r="A45" s="90"/>
      <c r="B45" s="186"/>
      <c r="C45" s="92"/>
      <c r="D45" s="117"/>
      <c r="E45" s="94"/>
      <c r="F45" s="493"/>
      <c r="G45" s="18"/>
    </row>
    <row r="46" spans="1:7" ht="15.75" thickBot="1">
      <c r="A46" s="95"/>
      <c r="B46" s="187"/>
      <c r="C46" s="97"/>
      <c r="D46" s="119"/>
      <c r="E46" s="99"/>
      <c r="F46" s="494"/>
      <c r="G46" s="18"/>
    </row>
    <row r="47" spans="1:7" s="56" customFormat="1" ht="13.5" customHeight="1" thickTop="1">
      <c r="A47" s="51" t="s">
        <v>6</v>
      </c>
      <c r="B47" s="29" t="s">
        <v>7</v>
      </c>
      <c r="C47" s="34" t="s">
        <v>13</v>
      </c>
      <c r="D47" s="36" t="s">
        <v>14</v>
      </c>
      <c r="E47" s="398" t="s">
        <v>15</v>
      </c>
      <c r="F47" s="486" t="s">
        <v>22</v>
      </c>
      <c r="G47" s="55"/>
    </row>
    <row r="48" spans="1:7" s="56" customFormat="1" ht="13.5" customHeight="1">
      <c r="A48" s="53"/>
      <c r="B48" s="30"/>
      <c r="C48" s="35"/>
      <c r="D48" s="37"/>
      <c r="E48" s="399"/>
      <c r="F48" s="487"/>
      <c r="G48" s="55"/>
    </row>
    <row r="49" spans="1:7" s="56" customFormat="1" ht="13.5" customHeight="1">
      <c r="A49" s="53"/>
      <c r="B49" s="31" t="s">
        <v>226</v>
      </c>
      <c r="C49" s="35"/>
      <c r="D49" s="37"/>
      <c r="E49" s="399"/>
      <c r="F49" s="487"/>
      <c r="G49" s="55"/>
    </row>
    <row r="50" spans="1:7" s="56" customFormat="1" ht="13.5" customHeight="1">
      <c r="A50" s="53"/>
      <c r="B50" s="89"/>
      <c r="C50" s="35"/>
      <c r="D50" s="37"/>
      <c r="E50" s="399"/>
      <c r="F50" s="487"/>
      <c r="G50" s="55"/>
    </row>
    <row r="51" spans="1:7" s="56" customFormat="1" ht="15">
      <c r="A51" s="53"/>
      <c r="B51" s="59" t="s">
        <v>204</v>
      </c>
      <c r="C51" s="35"/>
      <c r="D51" s="37"/>
      <c r="E51" s="399"/>
      <c r="F51" s="487"/>
      <c r="G51" s="55"/>
    </row>
    <row r="52" spans="1:7" s="56" customFormat="1" ht="15">
      <c r="A52" s="53"/>
      <c r="B52" s="59"/>
      <c r="C52" s="35"/>
      <c r="D52" s="37"/>
      <c r="E52" s="399"/>
      <c r="F52" s="487"/>
      <c r="G52" s="55"/>
    </row>
    <row r="53" spans="1:7" ht="15">
      <c r="A53" s="45"/>
      <c r="B53" s="388" t="s">
        <v>350</v>
      </c>
      <c r="C53" s="111"/>
      <c r="D53" s="112"/>
      <c r="E53" s="400"/>
      <c r="F53" s="488"/>
      <c r="G53" s="18"/>
    </row>
    <row r="54" spans="1:7" ht="15">
      <c r="A54" s="45"/>
      <c r="B54" s="388"/>
      <c r="C54" s="111"/>
      <c r="D54" s="112"/>
      <c r="E54" s="400"/>
      <c r="F54" s="488"/>
      <c r="G54" s="18"/>
    </row>
    <row r="55" spans="1:7" ht="15">
      <c r="A55" s="45" t="s">
        <v>10</v>
      </c>
      <c r="B55" s="389" t="s">
        <v>351</v>
      </c>
      <c r="C55" s="111" t="s">
        <v>4</v>
      </c>
      <c r="D55" s="112">
        <f>120*4.1</f>
        <v>491.99999999999994</v>
      </c>
      <c r="E55" s="482"/>
      <c r="F55" s="488">
        <f>D55*E55</f>
        <v>0</v>
      </c>
      <c r="G55" s="18"/>
    </row>
    <row r="56" spans="1:7" ht="15">
      <c r="A56" s="45"/>
      <c r="B56" s="110"/>
      <c r="C56" s="111"/>
      <c r="D56" s="112"/>
      <c r="E56" s="400"/>
      <c r="F56" s="488"/>
      <c r="G56" s="18"/>
    </row>
    <row r="57" spans="1:7" ht="25.5">
      <c r="A57" s="45" t="s">
        <v>3</v>
      </c>
      <c r="B57" s="381" t="s">
        <v>357</v>
      </c>
      <c r="C57" s="111" t="s">
        <v>201</v>
      </c>
      <c r="D57" s="112">
        <v>120</v>
      </c>
      <c r="E57" s="482"/>
      <c r="F57" s="488">
        <f>D57*E57</f>
        <v>0</v>
      </c>
      <c r="G57" s="18"/>
    </row>
    <row r="58" spans="1:7" ht="15">
      <c r="A58" s="45"/>
      <c r="B58" s="110"/>
      <c r="C58" s="111"/>
      <c r="D58" s="112"/>
      <c r="E58" s="400"/>
      <c r="F58" s="488"/>
      <c r="G58" s="18"/>
    </row>
    <row r="59" spans="1:7" ht="15">
      <c r="A59" s="45"/>
      <c r="B59" s="417"/>
      <c r="C59" s="111"/>
      <c r="D59" s="112"/>
      <c r="E59" s="400"/>
      <c r="F59" s="488"/>
      <c r="G59" s="18"/>
    </row>
    <row r="60" spans="1:7" ht="15">
      <c r="A60" s="45"/>
      <c r="B60" s="417"/>
      <c r="C60" s="111"/>
      <c r="D60" s="112"/>
      <c r="E60" s="400"/>
      <c r="F60" s="488"/>
      <c r="G60" s="18"/>
    </row>
    <row r="61" spans="1:7" ht="15">
      <c r="A61" s="45"/>
      <c r="B61" s="389"/>
      <c r="C61" s="111"/>
      <c r="D61" s="112"/>
      <c r="E61" s="400"/>
      <c r="F61" s="488"/>
      <c r="G61" s="18"/>
    </row>
    <row r="62" spans="1:7" ht="15">
      <c r="A62" s="45"/>
      <c r="B62" s="110"/>
      <c r="C62" s="111"/>
      <c r="D62" s="112"/>
      <c r="E62" s="400"/>
      <c r="F62" s="488"/>
      <c r="G62" s="18"/>
    </row>
    <row r="63" spans="1:7" ht="15">
      <c r="A63" s="45"/>
      <c r="B63" s="110"/>
      <c r="C63" s="111"/>
      <c r="D63" s="112"/>
      <c r="E63" s="400"/>
      <c r="F63" s="488"/>
      <c r="G63" s="18"/>
    </row>
    <row r="64" spans="1:7" ht="15">
      <c r="A64" s="45"/>
      <c r="B64" s="110"/>
      <c r="C64" s="111"/>
      <c r="D64" s="112"/>
      <c r="E64" s="400"/>
      <c r="F64" s="488"/>
      <c r="G64" s="18"/>
    </row>
    <row r="65" spans="1:7" ht="15">
      <c r="A65" s="45"/>
      <c r="B65" s="110"/>
      <c r="C65" s="111"/>
      <c r="D65" s="112"/>
      <c r="E65" s="400"/>
      <c r="F65" s="488"/>
      <c r="G65" s="18"/>
    </row>
    <row r="66" spans="1:7" ht="15">
      <c r="A66" s="45"/>
      <c r="B66" s="110"/>
      <c r="C66" s="111"/>
      <c r="D66" s="112"/>
      <c r="E66" s="400"/>
      <c r="F66" s="488"/>
      <c r="G66" s="18"/>
    </row>
    <row r="67" spans="1:7" ht="15">
      <c r="A67" s="45"/>
      <c r="B67" s="110"/>
      <c r="C67" s="111"/>
      <c r="D67" s="112"/>
      <c r="E67" s="400"/>
      <c r="F67" s="488"/>
      <c r="G67" s="18"/>
    </row>
    <row r="68" spans="1:7" ht="15">
      <c r="A68" s="45"/>
      <c r="B68" s="110"/>
      <c r="C68" s="111"/>
      <c r="D68" s="112"/>
      <c r="E68" s="400"/>
      <c r="F68" s="488"/>
      <c r="G68" s="18"/>
    </row>
    <row r="69" spans="1:7" ht="15">
      <c r="A69" s="45"/>
      <c r="B69" s="110"/>
      <c r="C69" s="111"/>
      <c r="D69" s="112"/>
      <c r="E69" s="400"/>
      <c r="F69" s="488"/>
      <c r="G69" s="18"/>
    </row>
    <row r="70" spans="1:7" ht="15">
      <c r="A70" s="45"/>
      <c r="B70" s="110"/>
      <c r="C70" s="111"/>
      <c r="D70" s="112"/>
      <c r="E70" s="400"/>
      <c r="F70" s="488"/>
      <c r="G70" s="18"/>
    </row>
    <row r="71" spans="1:7" ht="15">
      <c r="A71" s="45"/>
      <c r="B71" s="110"/>
      <c r="C71" s="111"/>
      <c r="D71" s="112"/>
      <c r="E71" s="400"/>
      <c r="F71" s="488"/>
      <c r="G71" s="18"/>
    </row>
    <row r="72" spans="1:7" ht="15">
      <c r="A72" s="45"/>
      <c r="B72" s="110"/>
      <c r="C72" s="111"/>
      <c r="D72" s="112"/>
      <c r="E72" s="400"/>
      <c r="F72" s="488"/>
      <c r="G72" s="18"/>
    </row>
    <row r="73" spans="1:7" ht="15">
      <c r="A73" s="45"/>
      <c r="B73" s="110"/>
      <c r="C73" s="111"/>
      <c r="D73" s="112"/>
      <c r="E73" s="400"/>
      <c r="F73" s="488"/>
      <c r="G73" s="18"/>
    </row>
    <row r="74" spans="1:7" ht="15">
      <c r="A74" s="45"/>
      <c r="B74" s="110"/>
      <c r="C74" s="111"/>
      <c r="D74" s="112"/>
      <c r="E74" s="400"/>
      <c r="F74" s="488"/>
      <c r="G74" s="18"/>
    </row>
    <row r="75" spans="1:7" ht="15">
      <c r="A75" s="45"/>
      <c r="B75" s="110"/>
      <c r="C75" s="111"/>
      <c r="D75" s="112"/>
      <c r="E75" s="400"/>
      <c r="F75" s="488"/>
      <c r="G75" s="18"/>
    </row>
    <row r="76" spans="1:7" ht="15">
      <c r="A76" s="45"/>
      <c r="B76" s="110"/>
      <c r="C76" s="111"/>
      <c r="D76" s="112"/>
      <c r="E76" s="400"/>
      <c r="F76" s="488"/>
      <c r="G76" s="18"/>
    </row>
    <row r="77" spans="1:7" ht="15">
      <c r="A77" s="45"/>
      <c r="B77" s="110"/>
      <c r="C77" s="111"/>
      <c r="D77" s="112"/>
      <c r="E77" s="400"/>
      <c r="F77" s="488"/>
      <c r="G77" s="18"/>
    </row>
    <row r="78" spans="1:7" ht="15">
      <c r="A78" s="45"/>
      <c r="B78" s="110"/>
      <c r="C78" s="111"/>
      <c r="D78" s="112"/>
      <c r="E78" s="400"/>
      <c r="F78" s="488"/>
      <c r="G78" s="18"/>
    </row>
    <row r="79" spans="1:7" ht="15">
      <c r="A79" s="45"/>
      <c r="B79" s="110"/>
      <c r="C79" s="111"/>
      <c r="D79" s="112"/>
      <c r="E79" s="400"/>
      <c r="F79" s="488"/>
      <c r="G79" s="18"/>
    </row>
    <row r="80" spans="1:7" ht="15">
      <c r="A80" s="45"/>
      <c r="B80" s="110"/>
      <c r="C80" s="111"/>
      <c r="D80" s="112"/>
      <c r="E80" s="400"/>
      <c r="F80" s="488"/>
      <c r="G80" s="18"/>
    </row>
    <row r="81" spans="1:7" ht="15">
      <c r="A81" s="45"/>
      <c r="B81" s="110"/>
      <c r="C81" s="111"/>
      <c r="D81" s="112"/>
      <c r="E81" s="400"/>
      <c r="F81" s="488"/>
      <c r="G81" s="18"/>
    </row>
    <row r="82" spans="1:7" ht="15">
      <c r="A82" s="45"/>
      <c r="B82" s="110"/>
      <c r="C82" s="111"/>
      <c r="D82" s="112"/>
      <c r="E82" s="400"/>
      <c r="F82" s="488"/>
      <c r="G82" s="18"/>
    </row>
    <row r="83" spans="1:7" ht="15">
      <c r="A83" s="45"/>
      <c r="B83" s="110"/>
      <c r="C83" s="111"/>
      <c r="D83" s="112"/>
      <c r="E83" s="400"/>
      <c r="F83" s="488"/>
      <c r="G83" s="18"/>
    </row>
    <row r="84" spans="1:7" ht="15">
      <c r="A84" s="45"/>
      <c r="B84" s="110"/>
      <c r="C84" s="111"/>
      <c r="D84" s="112"/>
      <c r="E84" s="400"/>
      <c r="F84" s="488"/>
      <c r="G84" s="18"/>
    </row>
    <row r="85" spans="1:7" ht="15">
      <c r="A85" s="45"/>
      <c r="B85" s="110"/>
      <c r="C85" s="111"/>
      <c r="D85" s="112"/>
      <c r="E85" s="400"/>
      <c r="F85" s="488"/>
      <c r="G85" s="18"/>
    </row>
    <row r="86" spans="1:7" ht="15">
      <c r="A86" s="45"/>
      <c r="B86" s="110"/>
      <c r="C86" s="111"/>
      <c r="D86" s="112"/>
      <c r="E86" s="400"/>
      <c r="F86" s="488"/>
      <c r="G86" s="18"/>
    </row>
    <row r="87" spans="1:7" ht="15">
      <c r="A87" s="45"/>
      <c r="B87" s="110"/>
      <c r="C87" s="111"/>
      <c r="D87" s="112"/>
      <c r="E87" s="400"/>
      <c r="F87" s="490"/>
      <c r="G87" s="18"/>
    </row>
    <row r="88" spans="1:7" ht="15">
      <c r="A88" s="537"/>
      <c r="B88" s="538" t="s">
        <v>225</v>
      </c>
      <c r="C88" s="539"/>
      <c r="D88" s="540"/>
      <c r="E88" s="541"/>
      <c r="F88" s="491"/>
      <c r="G88" s="18"/>
    </row>
    <row r="89" spans="1:7" s="58" customFormat="1" ht="15.75" thickBot="1">
      <c r="A89" s="54"/>
      <c r="B89" s="33" t="s">
        <v>205</v>
      </c>
      <c r="C89" s="32"/>
      <c r="D89" s="19" t="s">
        <v>22</v>
      </c>
      <c r="E89" s="70"/>
      <c r="F89" s="492">
        <f>SUM(F53:F88)</f>
        <v>0</v>
      </c>
      <c r="G89" s="57"/>
    </row>
    <row r="90" spans="1:7" s="58" customFormat="1" ht="15.75" thickTop="1">
      <c r="A90" s="78"/>
      <c r="B90" s="79"/>
      <c r="C90" s="80"/>
      <c r="D90" s="81"/>
      <c r="E90" s="81"/>
      <c r="F90" s="495"/>
      <c r="G90" s="57"/>
    </row>
    <row r="91" spans="1:7" s="58" customFormat="1" ht="15.75" thickBot="1">
      <c r="A91" s="82"/>
      <c r="B91" s="83"/>
      <c r="C91" s="84"/>
      <c r="D91" s="85"/>
      <c r="E91" s="85"/>
      <c r="F91" s="496"/>
      <c r="G91" s="57"/>
    </row>
    <row r="92" spans="1:7" s="56" customFormat="1" ht="13.5" customHeight="1" thickTop="1">
      <c r="A92" s="51" t="s">
        <v>6</v>
      </c>
      <c r="B92" s="29" t="s">
        <v>7</v>
      </c>
      <c r="C92" s="34" t="s">
        <v>13</v>
      </c>
      <c r="D92" s="36" t="s">
        <v>14</v>
      </c>
      <c r="E92" s="40" t="s">
        <v>15</v>
      </c>
      <c r="F92" s="497" t="s">
        <v>22</v>
      </c>
      <c r="G92" s="55"/>
    </row>
    <row r="93" spans="1:7" s="56" customFormat="1" ht="15">
      <c r="A93" s="53"/>
      <c r="B93" s="59" t="s">
        <v>206</v>
      </c>
      <c r="C93" s="35"/>
      <c r="D93" s="37"/>
      <c r="E93" s="399"/>
      <c r="F93" s="498"/>
      <c r="G93" s="55"/>
    </row>
    <row r="94" spans="1:7" s="58" customFormat="1" ht="15">
      <c r="A94" s="54"/>
      <c r="B94" s="127"/>
      <c r="C94" s="32"/>
      <c r="D94" s="19"/>
      <c r="E94" s="70"/>
      <c r="F94" s="499"/>
      <c r="G94" s="57"/>
    </row>
    <row r="95" spans="1:7" ht="15">
      <c r="A95" s="45"/>
      <c r="B95" s="31" t="s">
        <v>346</v>
      </c>
      <c r="C95" s="21"/>
      <c r="D95" s="12"/>
      <c r="E95" s="43"/>
      <c r="F95" s="500"/>
      <c r="G95" s="18"/>
    </row>
    <row r="96" spans="1:7" ht="15">
      <c r="A96" s="45"/>
      <c r="B96" s="188"/>
      <c r="C96" s="21"/>
      <c r="D96" s="12"/>
      <c r="E96" s="43"/>
      <c r="F96" s="500"/>
      <c r="G96" s="18"/>
    </row>
    <row r="97" spans="1:7" s="76" customFormat="1" ht="38.25">
      <c r="A97" s="171"/>
      <c r="B97" s="148" t="s">
        <v>353</v>
      </c>
      <c r="C97" s="73"/>
      <c r="D97" s="74"/>
      <c r="E97" s="401"/>
      <c r="F97" s="501"/>
      <c r="G97" s="75"/>
    </row>
    <row r="98" spans="1:7" s="2" customFormat="1" ht="15">
      <c r="A98" s="189"/>
      <c r="B98" s="77"/>
      <c r="C98" s="21"/>
      <c r="D98" s="190"/>
      <c r="E98" s="191"/>
      <c r="F98" s="502"/>
      <c r="G98" s="192"/>
    </row>
    <row r="99" spans="1:7" ht="39">
      <c r="A99" s="45" t="s">
        <v>10</v>
      </c>
      <c r="B99" s="390" t="s">
        <v>352</v>
      </c>
      <c r="C99" s="21" t="s">
        <v>4</v>
      </c>
      <c r="D99" s="12">
        <v>24</v>
      </c>
      <c r="E99" s="481"/>
      <c r="F99" s="500">
        <f>D99*E99</f>
        <v>0</v>
      </c>
      <c r="G99" s="18"/>
    </row>
    <row r="100" spans="1:7" ht="15">
      <c r="A100" s="45"/>
      <c r="B100" s="194"/>
      <c r="C100" s="21"/>
      <c r="D100" s="12"/>
      <c r="E100" s="43"/>
      <c r="F100" s="500"/>
      <c r="G100" s="18"/>
    </row>
    <row r="101" spans="1:7" ht="15">
      <c r="A101" s="45"/>
      <c r="B101" s="195" t="s">
        <v>361</v>
      </c>
      <c r="C101" s="21"/>
      <c r="D101" s="12"/>
      <c r="E101" s="43"/>
      <c r="F101" s="500"/>
      <c r="G101" s="18"/>
    </row>
    <row r="102" spans="1:7" ht="15">
      <c r="A102" s="45"/>
      <c r="B102" s="194"/>
      <c r="C102" s="21"/>
      <c r="D102" s="12"/>
      <c r="E102" s="43"/>
      <c r="F102" s="500"/>
      <c r="G102" s="18"/>
    </row>
    <row r="103" spans="1:7" ht="39">
      <c r="A103" s="45" t="s">
        <v>3</v>
      </c>
      <c r="B103" s="194" t="s">
        <v>595</v>
      </c>
      <c r="C103" s="21" t="s">
        <v>4</v>
      </c>
      <c r="D103" s="12">
        <v>24</v>
      </c>
      <c r="E103" s="481"/>
      <c r="F103" s="500">
        <f>D103*E103</f>
        <v>0</v>
      </c>
      <c r="G103" s="18"/>
    </row>
    <row r="104" spans="1:7" ht="15">
      <c r="A104" s="45"/>
      <c r="B104" s="128"/>
      <c r="C104" s="21"/>
      <c r="D104" s="12"/>
      <c r="E104" s="43"/>
      <c r="F104" s="500"/>
      <c r="G104" s="18"/>
    </row>
    <row r="105" spans="1:7" ht="15">
      <c r="A105" s="45"/>
      <c r="B105" s="197" t="s">
        <v>215</v>
      </c>
      <c r="C105" s="21"/>
      <c r="D105" s="12"/>
      <c r="E105" s="43"/>
      <c r="F105" s="500"/>
      <c r="G105" s="18"/>
    </row>
    <row r="106" spans="1:7" ht="15">
      <c r="A106" s="45"/>
      <c r="B106" s="72"/>
      <c r="C106" s="21"/>
      <c r="D106" s="12"/>
      <c r="E106" s="43"/>
      <c r="F106" s="500"/>
      <c r="G106" s="18"/>
    </row>
    <row r="107" spans="1:7" ht="63.75">
      <c r="A107" s="45" t="s">
        <v>2</v>
      </c>
      <c r="B107" s="393" t="s">
        <v>603</v>
      </c>
      <c r="C107" s="21" t="s">
        <v>270</v>
      </c>
      <c r="D107" s="12"/>
      <c r="E107" s="481"/>
      <c r="F107" s="503">
        <v>0</v>
      </c>
      <c r="G107" s="18"/>
    </row>
    <row r="108" spans="1:7" s="58" customFormat="1" ht="15">
      <c r="A108" s="54"/>
      <c r="B108" s="198"/>
      <c r="C108" s="32"/>
      <c r="D108" s="19"/>
      <c r="E108" s="70"/>
      <c r="F108" s="499"/>
      <c r="G108" s="57"/>
    </row>
    <row r="109" spans="1:7" ht="15">
      <c r="A109" s="45"/>
      <c r="B109" s="391" t="s">
        <v>354</v>
      </c>
      <c r="C109" s="111"/>
      <c r="D109" s="12"/>
      <c r="E109" s="43"/>
      <c r="F109" s="500"/>
      <c r="G109" s="18"/>
    </row>
    <row r="110" spans="1:7" ht="15">
      <c r="A110" s="45"/>
      <c r="B110" s="110"/>
      <c r="C110" s="111"/>
      <c r="D110" s="12"/>
      <c r="E110" s="43"/>
      <c r="F110" s="500"/>
      <c r="G110" s="18"/>
    </row>
    <row r="111" spans="1:7" ht="51">
      <c r="A111" s="45" t="s">
        <v>19</v>
      </c>
      <c r="B111" s="86" t="s">
        <v>355</v>
      </c>
      <c r="C111" s="21" t="s">
        <v>4</v>
      </c>
      <c r="D111" s="12">
        <v>35</v>
      </c>
      <c r="E111" s="481"/>
      <c r="F111" s="500">
        <f>D111*E111</f>
        <v>0</v>
      </c>
      <c r="G111" s="18"/>
    </row>
    <row r="112" spans="1:7" ht="15">
      <c r="A112" s="45"/>
      <c r="B112" s="86"/>
      <c r="C112" s="21"/>
      <c r="D112" s="12"/>
      <c r="E112" s="43"/>
      <c r="F112" s="500"/>
      <c r="G112" s="18"/>
    </row>
    <row r="113" spans="1:7" ht="25.5">
      <c r="A113" s="45"/>
      <c r="B113" s="392" t="s">
        <v>356</v>
      </c>
      <c r="C113" s="21"/>
      <c r="D113" s="12"/>
      <c r="E113" s="43"/>
      <c r="F113" s="500"/>
      <c r="G113" s="18"/>
    </row>
    <row r="114" spans="1:7" ht="15">
      <c r="A114" s="45"/>
      <c r="B114" s="393"/>
      <c r="C114" s="21"/>
      <c r="D114" s="12"/>
      <c r="E114" s="43"/>
      <c r="F114" s="500"/>
      <c r="G114" s="18"/>
    </row>
    <row r="115" spans="1:7" ht="15">
      <c r="A115" s="45" t="s">
        <v>20</v>
      </c>
      <c r="B115" s="394" t="s">
        <v>358</v>
      </c>
      <c r="C115" s="21" t="s">
        <v>4</v>
      </c>
      <c r="D115" s="12">
        <v>35</v>
      </c>
      <c r="E115" s="481"/>
      <c r="F115" s="500">
        <f>D115*E115</f>
        <v>0</v>
      </c>
      <c r="G115" s="18"/>
    </row>
    <row r="116" spans="1:7" ht="15">
      <c r="A116" s="45"/>
      <c r="B116" s="86"/>
      <c r="C116" s="21"/>
      <c r="D116" s="12"/>
      <c r="E116" s="43"/>
      <c r="F116" s="500"/>
      <c r="G116" s="18"/>
    </row>
    <row r="117" spans="1:7" ht="15">
      <c r="A117" s="45"/>
      <c r="B117" s="395" t="s">
        <v>354</v>
      </c>
      <c r="C117" s="21"/>
      <c r="D117" s="12"/>
      <c r="E117" s="43"/>
      <c r="F117" s="500"/>
      <c r="G117" s="18"/>
    </row>
    <row r="118" spans="1:7" ht="15">
      <c r="A118" s="45"/>
      <c r="B118" s="394"/>
      <c r="C118" s="21"/>
      <c r="D118" s="12"/>
      <c r="E118" s="43"/>
      <c r="F118" s="500"/>
      <c r="G118" s="18"/>
    </row>
    <row r="119" spans="1:7" ht="38.25">
      <c r="A119" s="45" t="s">
        <v>21</v>
      </c>
      <c r="B119" s="394" t="s">
        <v>359</v>
      </c>
      <c r="C119" s="21" t="s">
        <v>4</v>
      </c>
      <c r="D119" s="12">
        <v>35</v>
      </c>
      <c r="E119" s="481"/>
      <c r="F119" s="500">
        <f>D119*E119</f>
        <v>0</v>
      </c>
      <c r="G119" s="18"/>
    </row>
    <row r="120" spans="1:7" ht="15">
      <c r="A120" s="45"/>
      <c r="B120" s="394"/>
      <c r="C120" s="21"/>
      <c r="D120" s="12"/>
      <c r="E120" s="43"/>
      <c r="F120" s="500"/>
      <c r="G120" s="18"/>
    </row>
    <row r="121" spans="1:7" ht="15">
      <c r="A121" s="45"/>
      <c r="B121" s="109"/>
      <c r="C121" s="21"/>
      <c r="D121" s="12"/>
      <c r="E121" s="43"/>
      <c r="F121" s="489"/>
      <c r="G121" s="18"/>
    </row>
    <row r="122" spans="1:7" s="58" customFormat="1" ht="15.75" thickBot="1">
      <c r="A122" s="531"/>
      <c r="B122" s="532" t="s">
        <v>210</v>
      </c>
      <c r="C122" s="533"/>
      <c r="D122" s="534" t="s">
        <v>22</v>
      </c>
      <c r="E122" s="535"/>
      <c r="F122" s="561">
        <f>SUM(F93:F121)</f>
        <v>0</v>
      </c>
      <c r="G122" s="57"/>
    </row>
    <row r="123" spans="1:7" ht="15.75" thickTop="1">
      <c r="A123" s="90"/>
      <c r="B123" s="125"/>
      <c r="C123" s="92"/>
      <c r="D123" s="117"/>
      <c r="E123" s="94"/>
      <c r="F123" s="493"/>
      <c r="G123" s="18"/>
    </row>
    <row r="124" spans="1:7" ht="15.75" thickBot="1">
      <c r="A124" s="95"/>
      <c r="B124" s="126"/>
      <c r="C124" s="97"/>
      <c r="D124" s="119"/>
      <c r="E124" s="99"/>
      <c r="F124" s="494"/>
      <c r="G124" s="18"/>
    </row>
    <row r="125" spans="1:7" s="56" customFormat="1" ht="13.5" customHeight="1" thickTop="1">
      <c r="A125" s="51" t="s">
        <v>6</v>
      </c>
      <c r="B125" s="29" t="s">
        <v>7</v>
      </c>
      <c r="C125" s="34" t="s">
        <v>13</v>
      </c>
      <c r="D125" s="36" t="s">
        <v>14</v>
      </c>
      <c r="E125" s="398" t="s">
        <v>15</v>
      </c>
      <c r="F125" s="486" t="s">
        <v>22</v>
      </c>
      <c r="G125" s="55"/>
    </row>
    <row r="126" spans="1:7" s="56" customFormat="1" ht="13.5" customHeight="1">
      <c r="A126" s="53"/>
      <c r="B126" s="30"/>
      <c r="C126" s="35"/>
      <c r="D126" s="37"/>
      <c r="E126" s="399"/>
      <c r="F126" s="487"/>
      <c r="G126" s="55"/>
    </row>
    <row r="127" spans="1:7" s="56" customFormat="1" ht="13.5" customHeight="1">
      <c r="A127" s="53"/>
      <c r="B127" s="31" t="s">
        <v>231</v>
      </c>
      <c r="C127" s="35"/>
      <c r="D127" s="37"/>
      <c r="E127" s="399"/>
      <c r="F127" s="487"/>
      <c r="G127" s="55"/>
    </row>
    <row r="128" spans="1:7" s="56" customFormat="1" ht="13.5" customHeight="1">
      <c r="A128" s="53"/>
      <c r="B128" s="31"/>
      <c r="C128" s="35"/>
      <c r="D128" s="37"/>
      <c r="E128" s="399"/>
      <c r="F128" s="487"/>
      <c r="G128" s="55"/>
    </row>
    <row r="129" spans="1:7" s="56" customFormat="1" ht="13.5" customHeight="1">
      <c r="A129" s="53"/>
      <c r="B129" s="59" t="s">
        <v>305</v>
      </c>
      <c r="C129" s="35"/>
      <c r="D129" s="37"/>
      <c r="E129" s="399"/>
      <c r="F129" s="487"/>
      <c r="G129" s="55"/>
    </row>
    <row r="130" spans="1:7" s="56" customFormat="1" ht="15">
      <c r="A130" s="53"/>
      <c r="B130" s="59"/>
      <c r="C130" s="35"/>
      <c r="D130" s="37"/>
      <c r="E130" s="399"/>
      <c r="F130" s="487"/>
      <c r="G130" s="55"/>
    </row>
    <row r="131" spans="1:7" s="58" customFormat="1" ht="15">
      <c r="A131" s="54"/>
      <c r="B131" s="127" t="s">
        <v>211</v>
      </c>
      <c r="C131" s="32"/>
      <c r="D131" s="19" t="s">
        <v>12</v>
      </c>
      <c r="E131" s="70"/>
      <c r="F131" s="492">
        <f>F122</f>
        <v>0</v>
      </c>
      <c r="G131" s="57"/>
    </row>
    <row r="132" spans="1:7" s="58" customFormat="1" ht="15">
      <c r="A132" s="54"/>
      <c r="B132" s="127"/>
      <c r="C132" s="32"/>
      <c r="D132" s="19"/>
      <c r="E132" s="70"/>
      <c r="F132" s="492"/>
      <c r="G132" s="57"/>
    </row>
    <row r="133" spans="1:7" ht="15">
      <c r="A133" s="45"/>
      <c r="B133" s="396"/>
      <c r="C133" s="21"/>
      <c r="D133" s="12"/>
      <c r="E133" s="43"/>
      <c r="F133" s="500"/>
      <c r="G133" s="18"/>
    </row>
    <row r="134" spans="1:7" ht="25.5">
      <c r="A134" s="172" t="s">
        <v>10</v>
      </c>
      <c r="B134" s="109" t="s">
        <v>304</v>
      </c>
      <c r="C134" s="173" t="s">
        <v>4</v>
      </c>
      <c r="D134" s="174">
        <v>460</v>
      </c>
      <c r="E134" s="482"/>
      <c r="F134" s="505">
        <f>E134*D134</f>
        <v>0</v>
      </c>
      <c r="G134" s="18"/>
    </row>
    <row r="135" spans="1:7" ht="15">
      <c r="A135" s="172"/>
      <c r="B135" s="148"/>
      <c r="C135" s="173"/>
      <c r="D135" s="175"/>
      <c r="E135" s="400"/>
      <c r="F135" s="506"/>
      <c r="G135" s="18"/>
    </row>
    <row r="136" spans="1:7" ht="15">
      <c r="A136" s="172" t="s">
        <v>3</v>
      </c>
      <c r="B136" s="109" t="s">
        <v>360</v>
      </c>
      <c r="C136" s="173" t="s">
        <v>4</v>
      </c>
      <c r="D136" s="170">
        <v>1055</v>
      </c>
      <c r="E136" s="482"/>
      <c r="F136" s="505">
        <f>E136*D136</f>
        <v>0</v>
      </c>
      <c r="G136" s="18"/>
    </row>
    <row r="137" spans="1:7" ht="15.75" thickBot="1">
      <c r="A137" s="172"/>
      <c r="B137" s="176"/>
      <c r="C137" s="173"/>
      <c r="D137" s="170"/>
      <c r="E137" s="400"/>
      <c r="F137" s="505"/>
      <c r="G137" s="18"/>
    </row>
    <row r="138" spans="1:7" ht="15.75" thickTop="1">
      <c r="A138" s="172"/>
      <c r="B138" s="176"/>
      <c r="C138" s="173"/>
      <c r="D138" s="170"/>
      <c r="E138" s="400"/>
      <c r="F138" s="562"/>
      <c r="G138" s="18"/>
    </row>
    <row r="139" spans="1:7" ht="15">
      <c r="A139" s="172"/>
      <c r="B139" s="473" t="s">
        <v>600</v>
      </c>
      <c r="C139" s="173"/>
      <c r="D139" s="170"/>
      <c r="E139" s="400"/>
      <c r="F139" s="505">
        <f>SUM(F131:F136)</f>
        <v>0</v>
      </c>
      <c r="G139" s="18"/>
    </row>
    <row r="140" spans="1:7" ht="15">
      <c r="A140" s="172"/>
      <c r="B140" s="176"/>
      <c r="C140" s="173"/>
      <c r="D140" s="170"/>
      <c r="E140" s="400"/>
      <c r="F140" s="505"/>
      <c r="G140" s="18"/>
    </row>
    <row r="141" spans="1:7" ht="15">
      <c r="A141" s="172"/>
      <c r="B141" s="474" t="s">
        <v>601</v>
      </c>
      <c r="C141" s="173"/>
      <c r="D141" s="170"/>
      <c r="E141" s="400"/>
      <c r="F141" s="505"/>
      <c r="G141" s="18"/>
    </row>
    <row r="142" spans="1:7" ht="15">
      <c r="A142" s="172"/>
      <c r="B142" s="474"/>
      <c r="C142" s="173"/>
      <c r="D142" s="170"/>
      <c r="E142" s="400"/>
      <c r="F142" s="505"/>
      <c r="G142" s="18"/>
    </row>
    <row r="143" spans="1:7" ht="15">
      <c r="A143" s="172"/>
      <c r="B143" s="475" t="s">
        <v>602</v>
      </c>
      <c r="C143" s="173"/>
      <c r="D143" s="170"/>
      <c r="E143" s="400"/>
      <c r="F143" s="505"/>
      <c r="G143" s="18"/>
    </row>
    <row r="144" spans="1:7" ht="15">
      <c r="A144" s="172"/>
      <c r="B144" s="176"/>
      <c r="C144" s="173"/>
      <c r="D144" s="170"/>
      <c r="E144" s="400"/>
      <c r="F144" s="505"/>
      <c r="G144" s="18"/>
    </row>
    <row r="145" spans="1:7" ht="15">
      <c r="A145" s="172"/>
      <c r="B145" s="176"/>
      <c r="C145" s="173"/>
      <c r="D145" s="170"/>
      <c r="E145" s="400"/>
      <c r="F145" s="505"/>
      <c r="G145" s="18"/>
    </row>
    <row r="146" spans="1:7" ht="63.75">
      <c r="A146" s="172" t="s">
        <v>11</v>
      </c>
      <c r="B146" s="393" t="s">
        <v>603</v>
      </c>
      <c r="C146" s="21" t="s">
        <v>270</v>
      </c>
      <c r="D146" s="12"/>
      <c r="E146" s="481"/>
      <c r="F146" s="503">
        <v>0</v>
      </c>
      <c r="G146" s="18"/>
    </row>
    <row r="147" spans="1:7" ht="15">
      <c r="A147" s="172"/>
      <c r="B147" s="176"/>
      <c r="C147" s="173"/>
      <c r="D147" s="170"/>
      <c r="E147" s="400"/>
      <c r="F147" s="505"/>
      <c r="G147" s="18"/>
    </row>
    <row r="148" spans="1:7" ht="15">
      <c r="A148" s="172"/>
      <c r="B148" s="176"/>
      <c r="C148" s="173"/>
      <c r="D148" s="170"/>
      <c r="E148" s="400"/>
      <c r="F148" s="505"/>
      <c r="G148" s="18"/>
    </row>
    <row r="149" spans="1:7" ht="15">
      <c r="A149" s="172"/>
      <c r="B149" s="176"/>
      <c r="C149" s="173"/>
      <c r="D149" s="170"/>
      <c r="E149" s="400"/>
      <c r="F149" s="505"/>
      <c r="G149" s="18"/>
    </row>
    <row r="150" spans="1:7" ht="15">
      <c r="A150" s="172"/>
      <c r="B150" s="176"/>
      <c r="C150" s="173"/>
      <c r="D150" s="170"/>
      <c r="E150" s="400"/>
      <c r="F150" s="505"/>
      <c r="G150" s="18"/>
    </row>
    <row r="151" spans="1:7" ht="15">
      <c r="A151" s="172"/>
      <c r="B151" s="176"/>
      <c r="C151" s="173"/>
      <c r="D151" s="170"/>
      <c r="E151" s="400"/>
      <c r="F151" s="505"/>
      <c r="G151" s="18"/>
    </row>
    <row r="152" spans="1:7" ht="15">
      <c r="A152" s="172"/>
      <c r="B152" s="176"/>
      <c r="C152" s="173"/>
      <c r="D152" s="170"/>
      <c r="E152" s="400"/>
      <c r="F152" s="505"/>
      <c r="G152" s="18"/>
    </row>
    <row r="153" spans="1:7" ht="15">
      <c r="A153" s="172"/>
      <c r="B153" s="176"/>
      <c r="C153" s="173"/>
      <c r="D153" s="170"/>
      <c r="E153" s="400"/>
      <c r="F153" s="505"/>
      <c r="G153" s="18"/>
    </row>
    <row r="154" spans="1:7" ht="15">
      <c r="A154" s="172"/>
      <c r="B154" s="176"/>
      <c r="C154" s="173"/>
      <c r="D154" s="170"/>
      <c r="E154" s="400"/>
      <c r="F154" s="505"/>
      <c r="G154" s="18"/>
    </row>
    <row r="155" spans="1:7" ht="15">
      <c r="A155" s="172"/>
      <c r="B155" s="176"/>
      <c r="C155" s="173"/>
      <c r="D155" s="170"/>
      <c r="E155" s="400"/>
      <c r="F155" s="505"/>
      <c r="G155" s="18"/>
    </row>
    <row r="156" spans="1:7" ht="15">
      <c r="A156" s="172"/>
      <c r="B156" s="176"/>
      <c r="C156" s="173"/>
      <c r="D156" s="170"/>
      <c r="E156" s="400"/>
      <c r="F156" s="505"/>
      <c r="G156" s="18"/>
    </row>
    <row r="157" spans="1:7" ht="15">
      <c r="A157" s="172"/>
      <c r="B157" s="176"/>
      <c r="C157" s="173"/>
      <c r="D157" s="170"/>
      <c r="E157" s="400"/>
      <c r="F157" s="505"/>
      <c r="G157" s="18"/>
    </row>
    <row r="158" spans="1:7" ht="15">
      <c r="A158" s="172"/>
      <c r="B158" s="176"/>
      <c r="C158" s="173"/>
      <c r="D158" s="170"/>
      <c r="E158" s="400"/>
      <c r="F158" s="505"/>
      <c r="G158" s="18"/>
    </row>
    <row r="159" spans="1:7" ht="15">
      <c r="A159" s="172"/>
      <c r="B159" s="176"/>
      <c r="C159" s="173"/>
      <c r="D159" s="170"/>
      <c r="E159" s="400"/>
      <c r="F159" s="505"/>
      <c r="G159" s="18"/>
    </row>
    <row r="160" spans="1:7" ht="15">
      <c r="A160" s="172"/>
      <c r="B160" s="176"/>
      <c r="C160" s="173"/>
      <c r="D160" s="170"/>
      <c r="E160" s="400"/>
      <c r="F160" s="505"/>
      <c r="G160" s="18"/>
    </row>
    <row r="161" spans="1:7" ht="15">
      <c r="A161" s="45"/>
      <c r="B161" s="128"/>
      <c r="C161" s="21"/>
      <c r="D161" s="12"/>
      <c r="E161" s="43"/>
      <c r="F161" s="500"/>
      <c r="G161" s="18"/>
    </row>
    <row r="162" spans="1:7" ht="15">
      <c r="A162" s="45"/>
      <c r="B162" s="128"/>
      <c r="C162" s="21"/>
      <c r="D162" s="12"/>
      <c r="E162" s="43"/>
      <c r="F162" s="504"/>
      <c r="G162" s="18"/>
    </row>
    <row r="163" spans="1:7" ht="15">
      <c r="A163" s="537"/>
      <c r="B163" s="538" t="s">
        <v>228</v>
      </c>
      <c r="C163" s="539"/>
      <c r="D163" s="540"/>
      <c r="E163" s="541"/>
      <c r="F163" s="507"/>
      <c r="G163" s="18"/>
    </row>
    <row r="164" spans="1:7" s="58" customFormat="1" ht="15.75" thickBot="1">
      <c r="A164" s="120"/>
      <c r="B164" s="543" t="s">
        <v>216</v>
      </c>
      <c r="C164" s="122"/>
      <c r="D164" s="123" t="s">
        <v>22</v>
      </c>
      <c r="E164" s="124"/>
      <c r="F164" s="499">
        <f>F139-F146</f>
        <v>0</v>
      </c>
      <c r="G164" s="57"/>
    </row>
    <row r="165" spans="1:7" ht="15.75" thickTop="1">
      <c r="A165" s="90"/>
      <c r="B165" s="116"/>
      <c r="C165" s="92"/>
      <c r="D165" s="117"/>
      <c r="E165" s="94"/>
      <c r="F165" s="508"/>
      <c r="G165" s="18"/>
    </row>
    <row r="166" spans="1:7" ht="15.75" thickBot="1">
      <c r="A166" s="95"/>
      <c r="B166" s="118"/>
      <c r="C166" s="97"/>
      <c r="D166" s="119"/>
      <c r="E166" s="99"/>
      <c r="F166" s="509"/>
      <c r="G166" s="18"/>
    </row>
    <row r="167" spans="1:7" s="56" customFormat="1" ht="13.5" customHeight="1" thickTop="1">
      <c r="A167" s="51" t="s">
        <v>6</v>
      </c>
      <c r="B167" s="29" t="s">
        <v>7</v>
      </c>
      <c r="C167" s="34" t="s">
        <v>13</v>
      </c>
      <c r="D167" s="36" t="s">
        <v>14</v>
      </c>
      <c r="E167" s="398" t="s">
        <v>15</v>
      </c>
      <c r="F167" s="510" t="s">
        <v>22</v>
      </c>
      <c r="G167" s="55"/>
    </row>
    <row r="168" spans="1:7" s="56" customFormat="1" ht="13.5" customHeight="1">
      <c r="A168" s="53"/>
      <c r="B168" s="30"/>
      <c r="C168" s="35"/>
      <c r="D168" s="37"/>
      <c r="E168" s="399"/>
      <c r="F168" s="498"/>
      <c r="G168" s="55"/>
    </row>
    <row r="169" spans="1:7" s="56" customFormat="1" ht="13.5" customHeight="1">
      <c r="A169" s="53"/>
      <c r="B169" s="31" t="s">
        <v>229</v>
      </c>
      <c r="C169" s="35"/>
      <c r="D169" s="37"/>
      <c r="E169" s="399"/>
      <c r="F169" s="498"/>
      <c r="G169" s="55"/>
    </row>
    <row r="170" spans="1:7" s="56" customFormat="1" ht="13.5" customHeight="1">
      <c r="A170" s="53"/>
      <c r="B170" s="31"/>
      <c r="C170" s="35"/>
      <c r="D170" s="37"/>
      <c r="E170" s="399"/>
      <c r="F170" s="498"/>
      <c r="G170" s="55"/>
    </row>
    <row r="171" spans="1:7" s="56" customFormat="1" ht="15">
      <c r="A171" s="53"/>
      <c r="B171" s="59" t="s">
        <v>217</v>
      </c>
      <c r="C171" s="35"/>
      <c r="D171" s="37"/>
      <c r="E171" s="399"/>
      <c r="F171" s="498"/>
      <c r="G171" s="55"/>
    </row>
    <row r="172" spans="1:7" s="56" customFormat="1" ht="15">
      <c r="A172" s="53"/>
      <c r="B172" s="59"/>
      <c r="C172" s="35"/>
      <c r="D172" s="37"/>
      <c r="E172" s="399"/>
      <c r="F172" s="498"/>
      <c r="G172" s="55"/>
    </row>
    <row r="173" spans="1:7" ht="38.25">
      <c r="A173" s="171" t="s">
        <v>10</v>
      </c>
      <c r="B173" s="199" t="s">
        <v>347</v>
      </c>
      <c r="C173" s="169" t="s">
        <v>4</v>
      </c>
      <c r="D173" s="170">
        <v>60</v>
      </c>
      <c r="E173" s="482"/>
      <c r="F173" s="505">
        <f>E173*D173</f>
        <v>0</v>
      </c>
      <c r="G173" s="18"/>
    </row>
    <row r="174" spans="1:7" ht="15">
      <c r="A174" s="168"/>
      <c r="B174" s="110"/>
      <c r="C174" s="169"/>
      <c r="D174" s="170"/>
      <c r="E174" s="400"/>
      <c r="F174" s="505"/>
      <c r="G174" s="18"/>
    </row>
    <row r="175" spans="1:7" ht="25.5">
      <c r="A175" s="168"/>
      <c r="B175" s="200" t="s">
        <v>300</v>
      </c>
      <c r="C175" s="169"/>
      <c r="D175" s="170"/>
      <c r="E175" s="400"/>
      <c r="F175" s="505"/>
      <c r="G175" s="18"/>
    </row>
    <row r="176" spans="1:7" ht="15">
      <c r="A176" s="168"/>
      <c r="B176" s="110"/>
      <c r="C176" s="169"/>
      <c r="D176" s="170"/>
      <c r="E176" s="400"/>
      <c r="F176" s="505"/>
      <c r="G176" s="18"/>
    </row>
    <row r="177" spans="1:7" ht="25.5">
      <c r="A177" s="168" t="s">
        <v>3</v>
      </c>
      <c r="B177" s="110" t="s">
        <v>301</v>
      </c>
      <c r="C177" s="169" t="s">
        <v>4</v>
      </c>
      <c r="D177" s="170">
        <v>60</v>
      </c>
      <c r="E177" s="482"/>
      <c r="F177" s="505">
        <f>E177*D177</f>
        <v>0</v>
      </c>
      <c r="G177" s="18"/>
    </row>
    <row r="178" spans="1:7" ht="15">
      <c r="A178" s="168"/>
      <c r="B178" s="110"/>
      <c r="C178" s="169"/>
      <c r="D178" s="170"/>
      <c r="E178" s="400"/>
      <c r="F178" s="505"/>
      <c r="G178" s="18"/>
    </row>
    <row r="179" spans="1:7" ht="15">
      <c r="A179" s="168"/>
      <c r="B179" s="201" t="s">
        <v>302</v>
      </c>
      <c r="C179" s="169"/>
      <c r="D179" s="170"/>
      <c r="E179" s="400"/>
      <c r="F179" s="505"/>
      <c r="G179" s="18"/>
    </row>
    <row r="180" spans="1:7" ht="15">
      <c r="A180" s="168"/>
      <c r="B180" s="110"/>
      <c r="C180" s="169"/>
      <c r="D180" s="170"/>
      <c r="E180" s="400"/>
      <c r="F180" s="511"/>
      <c r="G180" s="18"/>
    </row>
    <row r="181" spans="1:10" ht="51">
      <c r="A181" s="171" t="s">
        <v>11</v>
      </c>
      <c r="B181" s="202" t="s">
        <v>303</v>
      </c>
      <c r="C181" s="169" t="s">
        <v>4</v>
      </c>
      <c r="D181" s="170">
        <v>60</v>
      </c>
      <c r="E181" s="482"/>
      <c r="F181" s="511">
        <f>E181*D181</f>
        <v>0</v>
      </c>
      <c r="G181" s="353"/>
      <c r="H181" s="354"/>
      <c r="I181" s="354"/>
      <c r="J181" s="354"/>
    </row>
    <row r="182" spans="1:7" ht="15">
      <c r="A182" s="168"/>
      <c r="B182" s="110"/>
      <c r="C182" s="169"/>
      <c r="D182" s="170"/>
      <c r="E182" s="400"/>
      <c r="F182" s="511"/>
      <c r="G182" s="18"/>
    </row>
    <row r="183" spans="1:10" s="385" customFormat="1" ht="12.75">
      <c r="A183" s="380" t="s">
        <v>2</v>
      </c>
      <c r="B183" s="381" t="s">
        <v>597</v>
      </c>
      <c r="C183" s="382" t="s">
        <v>201</v>
      </c>
      <c r="D183" s="383">
        <v>93</v>
      </c>
      <c r="E183" s="484"/>
      <c r="F183" s="386">
        <f>D183*E183</f>
        <v>0</v>
      </c>
      <c r="G183" s="384"/>
      <c r="H183" s="384"/>
      <c r="I183" s="384"/>
      <c r="J183" s="384"/>
    </row>
    <row r="184" spans="1:10" s="385" customFormat="1" ht="12.75">
      <c r="A184" s="380"/>
      <c r="B184" s="381"/>
      <c r="C184" s="382"/>
      <c r="D184" s="383"/>
      <c r="E184" s="387"/>
      <c r="F184" s="386"/>
      <c r="G184" s="384"/>
      <c r="H184" s="384"/>
      <c r="I184" s="384"/>
      <c r="J184" s="384"/>
    </row>
    <row r="185" spans="1:7" ht="15">
      <c r="A185" s="45"/>
      <c r="B185" s="128"/>
      <c r="C185" s="21"/>
      <c r="D185" s="12"/>
      <c r="E185" s="43"/>
      <c r="F185" s="512"/>
      <c r="G185" s="18"/>
    </row>
    <row r="186" spans="1:7" ht="15">
      <c r="A186" s="45"/>
      <c r="B186" s="128"/>
      <c r="C186" s="21"/>
      <c r="D186" s="12"/>
      <c r="E186" s="43"/>
      <c r="F186" s="500"/>
      <c r="G186" s="18"/>
    </row>
    <row r="187" spans="1:7" ht="15">
      <c r="A187" s="45"/>
      <c r="B187" s="128"/>
      <c r="C187" s="21"/>
      <c r="D187" s="12"/>
      <c r="E187" s="43"/>
      <c r="F187" s="500"/>
      <c r="G187" s="18"/>
    </row>
    <row r="188" spans="1:7" ht="15">
      <c r="A188" s="45"/>
      <c r="B188" s="128"/>
      <c r="C188" s="21"/>
      <c r="D188" s="12"/>
      <c r="E188" s="43"/>
      <c r="F188" s="500"/>
      <c r="G188" s="18"/>
    </row>
    <row r="189" spans="1:7" ht="15">
      <c r="A189" s="45"/>
      <c r="B189" s="128"/>
      <c r="C189" s="21"/>
      <c r="D189" s="12"/>
      <c r="E189" s="43"/>
      <c r="F189" s="500"/>
      <c r="G189" s="18"/>
    </row>
    <row r="190" spans="1:7" ht="15">
      <c r="A190" s="45"/>
      <c r="B190" s="128"/>
      <c r="C190" s="21"/>
      <c r="D190" s="12"/>
      <c r="E190" s="43"/>
      <c r="F190" s="500"/>
      <c r="G190" s="18"/>
    </row>
    <row r="191" spans="1:7" ht="15">
      <c r="A191" s="45"/>
      <c r="B191" s="128"/>
      <c r="C191" s="21"/>
      <c r="D191" s="12"/>
      <c r="E191" s="43"/>
      <c r="F191" s="500"/>
      <c r="G191" s="18"/>
    </row>
    <row r="192" spans="1:7" ht="15">
      <c r="A192" s="45"/>
      <c r="B192" s="197"/>
      <c r="C192" s="21"/>
      <c r="D192" s="12"/>
      <c r="E192" s="43"/>
      <c r="F192" s="500"/>
      <c r="G192" s="18"/>
    </row>
    <row r="193" spans="1:7" ht="15">
      <c r="A193" s="45"/>
      <c r="B193" s="197"/>
      <c r="C193" s="21"/>
      <c r="D193" s="12"/>
      <c r="E193" s="43"/>
      <c r="F193" s="500"/>
      <c r="G193" s="18"/>
    </row>
    <row r="194" spans="1:7" ht="15">
      <c r="A194" s="45"/>
      <c r="B194" s="197"/>
      <c r="C194" s="21"/>
      <c r="D194" s="12"/>
      <c r="E194" s="43"/>
      <c r="F194" s="500"/>
      <c r="G194" s="18"/>
    </row>
    <row r="195" spans="1:7" ht="15">
      <c r="A195" s="45"/>
      <c r="B195" s="197"/>
      <c r="C195" s="21"/>
      <c r="D195" s="12"/>
      <c r="E195" s="43"/>
      <c r="F195" s="500"/>
      <c r="G195" s="18"/>
    </row>
    <row r="196" spans="1:7" ht="15">
      <c r="A196" s="45"/>
      <c r="B196" s="197"/>
      <c r="C196" s="21"/>
      <c r="D196" s="12"/>
      <c r="E196" s="43"/>
      <c r="F196" s="500"/>
      <c r="G196" s="18"/>
    </row>
    <row r="197" spans="1:7" ht="15">
      <c r="A197" s="45"/>
      <c r="B197" s="197"/>
      <c r="C197" s="21"/>
      <c r="D197" s="12"/>
      <c r="E197" s="43"/>
      <c r="F197" s="500"/>
      <c r="G197" s="18"/>
    </row>
    <row r="198" spans="1:7" ht="15">
      <c r="A198" s="45"/>
      <c r="B198" s="193"/>
      <c r="C198" s="21"/>
      <c r="D198" s="12"/>
      <c r="E198" s="43"/>
      <c r="F198" s="500"/>
      <c r="G198" s="18"/>
    </row>
    <row r="199" spans="1:7" ht="15">
      <c r="A199" s="45"/>
      <c r="B199" s="193"/>
      <c r="C199" s="21"/>
      <c r="D199" s="12"/>
      <c r="E199" s="43"/>
      <c r="F199" s="500"/>
      <c r="G199" s="18"/>
    </row>
    <row r="200" spans="1:7" ht="15">
      <c r="A200" s="45"/>
      <c r="B200" s="193"/>
      <c r="C200" s="21"/>
      <c r="D200" s="12"/>
      <c r="E200" s="43"/>
      <c r="F200" s="500"/>
      <c r="G200" s="18"/>
    </row>
    <row r="201" spans="1:7" ht="15">
      <c r="A201" s="45"/>
      <c r="B201" s="193"/>
      <c r="C201" s="21"/>
      <c r="D201" s="12"/>
      <c r="E201" s="43"/>
      <c r="F201" s="500"/>
      <c r="G201" s="18"/>
    </row>
    <row r="202" spans="1:7" ht="15">
      <c r="A202" s="45"/>
      <c r="B202" s="128"/>
      <c r="C202" s="21"/>
      <c r="D202" s="12"/>
      <c r="E202" s="43"/>
      <c r="F202" s="500"/>
      <c r="G202" s="18"/>
    </row>
    <row r="203" spans="1:7" ht="15">
      <c r="A203" s="45"/>
      <c r="B203" s="128"/>
      <c r="C203" s="21"/>
      <c r="D203" s="12"/>
      <c r="E203" s="43"/>
      <c r="F203" s="500"/>
      <c r="G203" s="18"/>
    </row>
    <row r="204" spans="1:7" ht="15">
      <c r="A204" s="537"/>
      <c r="B204" s="538" t="s">
        <v>230</v>
      </c>
      <c r="C204" s="539"/>
      <c r="D204" s="540"/>
      <c r="E204" s="541"/>
      <c r="F204" s="563"/>
      <c r="G204" s="18"/>
    </row>
    <row r="205" spans="1:7" s="58" customFormat="1" ht="15.75" thickBot="1">
      <c r="A205" s="54"/>
      <c r="B205" s="33" t="s">
        <v>218</v>
      </c>
      <c r="C205" s="32"/>
      <c r="D205" s="19" t="s">
        <v>12</v>
      </c>
      <c r="E205" s="70"/>
      <c r="F205" s="499">
        <f>SUM(F173:F204)</f>
        <v>0</v>
      </c>
      <c r="G205" s="57"/>
    </row>
    <row r="206" spans="1:7" s="58" customFormat="1" ht="15.75" thickTop="1">
      <c r="A206" s="78"/>
      <c r="B206" s="79"/>
      <c r="C206" s="80"/>
      <c r="D206" s="81"/>
      <c r="E206" s="81"/>
      <c r="F206" s="513"/>
      <c r="G206" s="57"/>
    </row>
    <row r="207" spans="1:7" s="58" customFormat="1" ht="15.75" thickBot="1">
      <c r="A207" s="82"/>
      <c r="B207" s="83"/>
      <c r="C207" s="84"/>
      <c r="D207" s="85"/>
      <c r="E207" s="85"/>
      <c r="F207" s="514"/>
      <c r="G207" s="57"/>
    </row>
    <row r="208" spans="1:7" s="56" customFormat="1" ht="13.5" customHeight="1" thickTop="1">
      <c r="A208" s="51" t="s">
        <v>6</v>
      </c>
      <c r="B208" s="29" t="s">
        <v>7</v>
      </c>
      <c r="C208" s="34" t="s">
        <v>13</v>
      </c>
      <c r="D208" s="36" t="s">
        <v>14</v>
      </c>
      <c r="E208" s="398" t="s">
        <v>15</v>
      </c>
      <c r="F208" s="510" t="s">
        <v>22</v>
      </c>
      <c r="G208" s="55"/>
    </row>
    <row r="209" spans="1:7" s="56" customFormat="1" ht="13.5" customHeight="1">
      <c r="A209" s="53"/>
      <c r="B209" s="31" t="s">
        <v>231</v>
      </c>
      <c r="C209" s="35"/>
      <c r="D209" s="37"/>
      <c r="E209" s="399"/>
      <c r="F209" s="498"/>
      <c r="G209" s="55"/>
    </row>
    <row r="210" spans="1:7" s="56" customFormat="1" ht="13.5" customHeight="1">
      <c r="A210" s="53"/>
      <c r="B210" s="31"/>
      <c r="C210" s="35"/>
      <c r="D210" s="37"/>
      <c r="E210" s="399"/>
      <c r="F210" s="498"/>
      <c r="G210" s="55"/>
    </row>
    <row r="211" spans="1:7" s="56" customFormat="1" ht="15">
      <c r="A211" s="53"/>
      <c r="B211" s="59" t="s">
        <v>219</v>
      </c>
      <c r="C211" s="35"/>
      <c r="D211" s="37"/>
      <c r="E211" s="399"/>
      <c r="F211" s="498"/>
      <c r="G211" s="55"/>
    </row>
    <row r="212" spans="1:7" ht="15">
      <c r="A212" s="45"/>
      <c r="B212" s="31" t="s">
        <v>346</v>
      </c>
      <c r="C212" s="21"/>
      <c r="D212" s="12"/>
      <c r="E212" s="43"/>
      <c r="F212" s="500"/>
      <c r="G212" s="18"/>
    </row>
    <row r="213" spans="1:7" ht="15">
      <c r="A213" s="45"/>
      <c r="B213" s="188"/>
      <c r="C213" s="21"/>
      <c r="D213" s="12"/>
      <c r="E213" s="43"/>
      <c r="F213" s="500"/>
      <c r="G213" s="18"/>
    </row>
    <row r="214" spans="1:7" s="76" customFormat="1" ht="38.25">
      <c r="A214" s="171"/>
      <c r="B214" s="148" t="s">
        <v>362</v>
      </c>
      <c r="C214" s="73"/>
      <c r="D214" s="74"/>
      <c r="E214" s="401"/>
      <c r="F214" s="501"/>
      <c r="G214" s="75"/>
    </row>
    <row r="215" spans="1:7" s="2" customFormat="1" ht="15">
      <c r="A215" s="189"/>
      <c r="B215" s="77"/>
      <c r="C215" s="21"/>
      <c r="D215" s="190"/>
      <c r="E215" s="191"/>
      <c r="F215" s="502"/>
      <c r="G215" s="192"/>
    </row>
    <row r="216" spans="1:7" ht="39">
      <c r="A216" s="45" t="s">
        <v>10</v>
      </c>
      <c r="B216" s="390" t="s">
        <v>352</v>
      </c>
      <c r="C216" s="21" t="s">
        <v>4</v>
      </c>
      <c r="D216" s="12">
        <v>24</v>
      </c>
      <c r="E216" s="481"/>
      <c r="F216" s="500">
        <f>D216*E216</f>
        <v>0</v>
      </c>
      <c r="G216" s="18"/>
    </row>
    <row r="217" spans="1:7" ht="15">
      <c r="A217" s="45"/>
      <c r="B217" s="194"/>
      <c r="C217" s="21"/>
      <c r="D217" s="12"/>
      <c r="E217" s="43"/>
      <c r="F217" s="500"/>
      <c r="G217" s="18"/>
    </row>
    <row r="218" spans="1:7" ht="15">
      <c r="A218" s="45"/>
      <c r="B218" s="195" t="s">
        <v>361</v>
      </c>
      <c r="C218" s="21"/>
      <c r="D218" s="12"/>
      <c r="E218" s="43"/>
      <c r="F218" s="500"/>
      <c r="G218" s="18"/>
    </row>
    <row r="219" spans="1:7" ht="15">
      <c r="A219" s="45"/>
      <c r="B219" s="194"/>
      <c r="C219" s="21"/>
      <c r="D219" s="12"/>
      <c r="E219" s="43"/>
      <c r="F219" s="500"/>
      <c r="G219" s="18"/>
    </row>
    <row r="220" spans="1:7" ht="39">
      <c r="A220" s="45" t="s">
        <v>3</v>
      </c>
      <c r="B220" s="194" t="s">
        <v>595</v>
      </c>
      <c r="C220" s="21" t="s">
        <v>4</v>
      </c>
      <c r="D220" s="12">
        <v>24</v>
      </c>
      <c r="E220" s="481"/>
      <c r="F220" s="500">
        <f>D220*E220</f>
        <v>0</v>
      </c>
      <c r="G220" s="18"/>
    </row>
    <row r="221" spans="1:7" ht="15">
      <c r="A221" s="45"/>
      <c r="B221" s="196"/>
      <c r="C221" s="21"/>
      <c r="D221" s="12"/>
      <c r="E221" s="43"/>
      <c r="F221" s="500"/>
      <c r="G221" s="18"/>
    </row>
    <row r="222" spans="1:7" ht="38.25">
      <c r="A222" s="45" t="s">
        <v>11</v>
      </c>
      <c r="B222" s="110" t="s">
        <v>369</v>
      </c>
      <c r="C222" s="111" t="s">
        <v>349</v>
      </c>
      <c r="D222" s="12">
        <v>6</v>
      </c>
      <c r="E222" s="481"/>
      <c r="F222" s="500">
        <f>D222*E222</f>
        <v>0</v>
      </c>
      <c r="G222" s="18"/>
    </row>
    <row r="223" spans="1:7" ht="15">
      <c r="A223" s="45"/>
      <c r="B223" s="72"/>
      <c r="C223" s="21"/>
      <c r="D223" s="12"/>
      <c r="E223" s="43"/>
      <c r="F223" s="500"/>
      <c r="G223" s="18"/>
    </row>
    <row r="224" spans="1:7" ht="38.25">
      <c r="A224" s="171" t="s">
        <v>2</v>
      </c>
      <c r="B224" s="199" t="s">
        <v>347</v>
      </c>
      <c r="C224" s="169" t="s">
        <v>4</v>
      </c>
      <c r="D224" s="112">
        <v>168</v>
      </c>
      <c r="E224" s="482"/>
      <c r="F224" s="505">
        <f>E224*D224</f>
        <v>0</v>
      </c>
      <c r="G224" s="18"/>
    </row>
    <row r="225" spans="1:7" ht="15">
      <c r="A225" s="168"/>
      <c r="B225" s="193"/>
      <c r="C225" s="169"/>
      <c r="D225" s="112"/>
      <c r="E225" s="400"/>
      <c r="F225" s="505"/>
      <c r="G225" s="18"/>
    </row>
    <row r="226" spans="1:7" ht="15">
      <c r="A226" s="210"/>
      <c r="B226" s="212"/>
      <c r="C226" s="211"/>
      <c r="D226" s="112"/>
      <c r="E226" s="400"/>
      <c r="F226" s="505"/>
      <c r="G226" s="18"/>
    </row>
    <row r="227" spans="1:7" ht="15">
      <c r="A227" s="210"/>
      <c r="B227" s="212"/>
      <c r="C227" s="211"/>
      <c r="D227" s="112"/>
      <c r="E227" s="400"/>
      <c r="F227" s="505"/>
      <c r="G227" s="18"/>
    </row>
    <row r="228" spans="1:7" ht="15">
      <c r="A228" s="210"/>
      <c r="B228" s="212"/>
      <c r="C228" s="211"/>
      <c r="D228" s="112"/>
      <c r="E228" s="400"/>
      <c r="F228" s="505"/>
      <c r="G228" s="18"/>
    </row>
    <row r="229" spans="1:7" ht="15">
      <c r="A229" s="210"/>
      <c r="B229" s="212"/>
      <c r="C229" s="211"/>
      <c r="D229" s="112"/>
      <c r="E229" s="400"/>
      <c r="F229" s="505"/>
      <c r="G229" s="18"/>
    </row>
    <row r="230" spans="1:7" ht="15">
      <c r="A230" s="210"/>
      <c r="B230" s="212"/>
      <c r="C230" s="211"/>
      <c r="D230" s="112"/>
      <c r="E230" s="400"/>
      <c r="F230" s="505"/>
      <c r="G230" s="18"/>
    </row>
    <row r="231" spans="1:7" ht="15">
      <c r="A231" s="210"/>
      <c r="B231" s="212"/>
      <c r="C231" s="211"/>
      <c r="D231" s="112"/>
      <c r="E231" s="400"/>
      <c r="F231" s="505"/>
      <c r="G231" s="18"/>
    </row>
    <row r="232" spans="1:7" ht="15">
      <c r="A232" s="210"/>
      <c r="B232" s="212"/>
      <c r="C232" s="211"/>
      <c r="D232" s="112"/>
      <c r="E232" s="400"/>
      <c r="F232" s="505"/>
      <c r="G232" s="18"/>
    </row>
    <row r="233" spans="1:7" ht="15">
      <c r="A233" s="210"/>
      <c r="B233" s="212"/>
      <c r="C233" s="211"/>
      <c r="D233" s="112"/>
      <c r="E233" s="400"/>
      <c r="F233" s="505"/>
      <c r="G233" s="18"/>
    </row>
    <row r="234" spans="1:7" ht="15">
      <c r="A234" s="210"/>
      <c r="B234" s="212"/>
      <c r="C234" s="211"/>
      <c r="D234" s="112"/>
      <c r="E234" s="400"/>
      <c r="F234" s="505"/>
      <c r="G234" s="18"/>
    </row>
    <row r="235" spans="1:7" ht="15">
      <c r="A235" s="210"/>
      <c r="B235" s="212"/>
      <c r="C235" s="211"/>
      <c r="D235" s="112"/>
      <c r="E235" s="400"/>
      <c r="F235" s="505"/>
      <c r="G235" s="18"/>
    </row>
    <row r="236" spans="1:7" ht="15">
      <c r="A236" s="210"/>
      <c r="B236" s="212"/>
      <c r="C236" s="211"/>
      <c r="D236" s="112"/>
      <c r="E236" s="400"/>
      <c r="F236" s="505"/>
      <c r="G236" s="18"/>
    </row>
    <row r="237" spans="1:7" ht="15">
      <c r="A237" s="210"/>
      <c r="B237" s="212"/>
      <c r="C237" s="211"/>
      <c r="D237" s="112"/>
      <c r="E237" s="400"/>
      <c r="F237" s="505"/>
      <c r="G237" s="18"/>
    </row>
    <row r="238" spans="1:7" ht="15">
      <c r="A238" s="210"/>
      <c r="B238" s="212"/>
      <c r="C238" s="211"/>
      <c r="D238" s="112"/>
      <c r="E238" s="400"/>
      <c r="F238" s="505"/>
      <c r="G238" s="18"/>
    </row>
    <row r="239" spans="1:7" ht="15">
      <c r="A239" s="45"/>
      <c r="B239" s="193"/>
      <c r="C239" s="21"/>
      <c r="D239" s="12"/>
      <c r="E239" s="43"/>
      <c r="F239" s="500"/>
      <c r="G239" s="18"/>
    </row>
    <row r="240" spans="1:7" ht="15">
      <c r="A240" s="45"/>
      <c r="B240" s="128"/>
      <c r="C240" s="21"/>
      <c r="D240" s="12"/>
      <c r="E240" s="43"/>
      <c r="F240" s="500"/>
      <c r="G240" s="18"/>
    </row>
    <row r="241" spans="1:7" ht="15">
      <c r="A241" s="45"/>
      <c r="B241" s="128"/>
      <c r="C241" s="21"/>
      <c r="D241" s="12"/>
      <c r="E241" s="43"/>
      <c r="F241" s="500"/>
      <c r="G241" s="18"/>
    </row>
    <row r="242" spans="1:7" ht="15">
      <c r="A242" s="537"/>
      <c r="B242" s="538" t="s">
        <v>232</v>
      </c>
      <c r="C242" s="539"/>
      <c r="D242" s="540"/>
      <c r="E242" s="541"/>
      <c r="F242" s="563"/>
      <c r="G242" s="18"/>
    </row>
    <row r="243" spans="1:7" s="58" customFormat="1" ht="15.75" thickBot="1">
      <c r="A243" s="120"/>
      <c r="B243" s="543" t="s">
        <v>220</v>
      </c>
      <c r="C243" s="122"/>
      <c r="D243" s="123" t="s">
        <v>12</v>
      </c>
      <c r="E243" s="124"/>
      <c r="F243" s="564">
        <f>SUM(F216:F227)</f>
        <v>0</v>
      </c>
      <c r="G243" s="57"/>
    </row>
    <row r="244" spans="1:7" s="58" customFormat="1" ht="15.75" thickTop="1">
      <c r="A244" s="78"/>
      <c r="B244" s="79"/>
      <c r="C244" s="80"/>
      <c r="D244" s="81"/>
      <c r="E244" s="81"/>
      <c r="F244" s="513"/>
      <c r="G244" s="57"/>
    </row>
    <row r="245" spans="1:7" s="58" customFormat="1" ht="15.75" thickBot="1">
      <c r="A245" s="82"/>
      <c r="B245" s="83"/>
      <c r="C245" s="84"/>
      <c r="D245" s="85"/>
      <c r="E245" s="85"/>
      <c r="F245" s="514"/>
      <c r="G245" s="57"/>
    </row>
    <row r="246" spans="1:7" s="56" customFormat="1" ht="13.5" customHeight="1" thickTop="1">
      <c r="A246" s="51" t="s">
        <v>6</v>
      </c>
      <c r="B246" s="29" t="s">
        <v>7</v>
      </c>
      <c r="C246" s="34" t="s">
        <v>13</v>
      </c>
      <c r="D246" s="36" t="s">
        <v>14</v>
      </c>
      <c r="E246" s="40" t="s">
        <v>15</v>
      </c>
      <c r="F246" s="497" t="s">
        <v>22</v>
      </c>
      <c r="G246" s="55"/>
    </row>
    <row r="247" spans="1:7" s="56" customFormat="1" ht="13.5" customHeight="1">
      <c r="A247" s="53"/>
      <c r="B247" s="30"/>
      <c r="C247" s="35"/>
      <c r="D247" s="37"/>
      <c r="E247" s="399"/>
      <c r="F247" s="498"/>
      <c r="G247" s="55"/>
    </row>
    <row r="248" spans="1:7" s="56" customFormat="1" ht="13.5" customHeight="1">
      <c r="A248" s="53"/>
      <c r="B248" s="31" t="s">
        <v>233</v>
      </c>
      <c r="C248" s="35"/>
      <c r="D248" s="37"/>
      <c r="E248" s="399"/>
      <c r="F248" s="498"/>
      <c r="G248" s="55"/>
    </row>
    <row r="249" spans="1:7" s="56" customFormat="1" ht="13.5" customHeight="1">
      <c r="A249" s="53"/>
      <c r="B249" s="31"/>
      <c r="C249" s="35"/>
      <c r="D249" s="37"/>
      <c r="E249" s="399"/>
      <c r="F249" s="498"/>
      <c r="G249" s="55"/>
    </row>
    <row r="250" spans="1:7" s="56" customFormat="1" ht="15">
      <c r="A250" s="53"/>
      <c r="B250" s="59" t="s">
        <v>221</v>
      </c>
      <c r="C250" s="35"/>
      <c r="D250" s="37"/>
      <c r="E250" s="399"/>
      <c r="F250" s="498"/>
      <c r="G250" s="55"/>
    </row>
    <row r="251" spans="1:7" ht="15">
      <c r="A251" s="45"/>
      <c r="B251" s="128"/>
      <c r="C251" s="21"/>
      <c r="D251" s="12"/>
      <c r="E251" s="43"/>
      <c r="F251" s="500"/>
      <c r="G251" s="18"/>
    </row>
    <row r="252" spans="1:7" ht="15">
      <c r="A252" s="45"/>
      <c r="B252" s="31" t="s">
        <v>212</v>
      </c>
      <c r="C252" s="21"/>
      <c r="D252" s="12"/>
      <c r="E252" s="43"/>
      <c r="F252" s="500"/>
      <c r="G252" s="18"/>
    </row>
    <row r="253" spans="1:7" ht="15">
      <c r="A253" s="45"/>
      <c r="B253" s="188"/>
      <c r="C253" s="21"/>
      <c r="D253" s="12"/>
      <c r="E253" s="43"/>
      <c r="F253" s="500"/>
      <c r="G253" s="18"/>
    </row>
    <row r="254" spans="1:7" s="76" customFormat="1" ht="38.25">
      <c r="A254" s="171"/>
      <c r="B254" s="148" t="s">
        <v>363</v>
      </c>
      <c r="C254" s="73"/>
      <c r="D254" s="74"/>
      <c r="E254" s="401"/>
      <c r="F254" s="501"/>
      <c r="G254" s="75"/>
    </row>
    <row r="255" spans="1:7" s="2" customFormat="1" ht="15">
      <c r="A255" s="189"/>
      <c r="B255" s="77"/>
      <c r="C255" s="21"/>
      <c r="D255" s="190"/>
      <c r="E255" s="191"/>
      <c r="F255" s="502"/>
      <c r="G255" s="192"/>
    </row>
    <row r="256" spans="1:7" ht="39">
      <c r="A256" s="45" t="s">
        <v>10</v>
      </c>
      <c r="B256" s="390" t="s">
        <v>352</v>
      </c>
      <c r="C256" s="21" t="s">
        <v>4</v>
      </c>
      <c r="D256" s="12">
        <v>24</v>
      </c>
      <c r="E256" s="481"/>
      <c r="F256" s="500">
        <f>D256*E256</f>
        <v>0</v>
      </c>
      <c r="G256" s="18"/>
    </row>
    <row r="257" spans="1:7" ht="15">
      <c r="A257" s="45"/>
      <c r="B257" s="194"/>
      <c r="C257" s="21"/>
      <c r="D257" s="12"/>
      <c r="E257" s="43"/>
      <c r="F257" s="500"/>
      <c r="G257" s="18"/>
    </row>
    <row r="258" spans="1:7" ht="15">
      <c r="A258" s="45"/>
      <c r="B258" s="195" t="s">
        <v>361</v>
      </c>
      <c r="C258" s="21"/>
      <c r="D258" s="12"/>
      <c r="E258" s="43"/>
      <c r="F258" s="500"/>
      <c r="G258" s="18"/>
    </row>
    <row r="259" spans="1:7" ht="15">
      <c r="A259" s="45"/>
      <c r="B259" s="194"/>
      <c r="C259" s="21"/>
      <c r="D259" s="12"/>
      <c r="E259" s="43"/>
      <c r="F259" s="500"/>
      <c r="G259" s="18"/>
    </row>
    <row r="260" spans="1:7" ht="39">
      <c r="A260" s="45" t="s">
        <v>3</v>
      </c>
      <c r="B260" s="194" t="s">
        <v>595</v>
      </c>
      <c r="C260" s="21" t="s">
        <v>4</v>
      </c>
      <c r="D260" s="12">
        <f>D256</f>
        <v>24</v>
      </c>
      <c r="E260" s="481"/>
      <c r="F260" s="500">
        <f>D260*E260</f>
        <v>0</v>
      </c>
      <c r="G260" s="18"/>
    </row>
    <row r="261" spans="1:7" ht="15">
      <c r="A261" s="45"/>
      <c r="B261" s="128"/>
      <c r="C261" s="21"/>
      <c r="D261" s="12"/>
      <c r="E261" s="43"/>
      <c r="F261" s="500"/>
      <c r="G261" s="18"/>
    </row>
    <row r="262" spans="1:7" s="76" customFormat="1" ht="15">
      <c r="A262" s="203"/>
      <c r="B262" s="204" t="s">
        <v>368</v>
      </c>
      <c r="C262" s="73"/>
      <c r="D262" s="205"/>
      <c r="E262" s="401"/>
      <c r="F262" s="501"/>
      <c r="G262" s="75"/>
    </row>
    <row r="263" spans="1:7" s="76" customFormat="1" ht="15">
      <c r="A263" s="203"/>
      <c r="B263" s="206"/>
      <c r="C263" s="73"/>
      <c r="D263" s="205"/>
      <c r="E263" s="401"/>
      <c r="F263" s="501"/>
      <c r="G263" s="75"/>
    </row>
    <row r="264" spans="1:7" s="76" customFormat="1" ht="38.25">
      <c r="A264" s="45"/>
      <c r="B264" s="47" t="s">
        <v>213</v>
      </c>
      <c r="C264" s="21"/>
      <c r="D264" s="12"/>
      <c r="E264" s="43"/>
      <c r="F264" s="500"/>
      <c r="G264" s="75"/>
    </row>
    <row r="265" spans="1:7" s="76" customFormat="1" ht="15">
      <c r="A265" s="45"/>
      <c r="B265" s="128"/>
      <c r="C265" s="21"/>
      <c r="D265" s="12"/>
      <c r="E265" s="43"/>
      <c r="F265" s="500"/>
      <c r="G265" s="75"/>
    </row>
    <row r="266" spans="1:7" s="2" customFormat="1" ht="15">
      <c r="A266" s="45" t="s">
        <v>11</v>
      </c>
      <c r="B266" s="72" t="s">
        <v>340</v>
      </c>
      <c r="C266" s="21" t="s">
        <v>4</v>
      </c>
      <c r="D266" s="12">
        <f>D260</f>
        <v>24</v>
      </c>
      <c r="E266" s="481"/>
      <c r="F266" s="500">
        <f>D266*E266</f>
        <v>0</v>
      </c>
      <c r="G266" s="87"/>
    </row>
    <row r="267" spans="1:7" s="2" customFormat="1" ht="15">
      <c r="A267" s="189"/>
      <c r="B267" s="77"/>
      <c r="C267" s="207"/>
      <c r="D267" s="208"/>
      <c r="E267" s="209"/>
      <c r="F267" s="515"/>
      <c r="G267" s="87"/>
    </row>
    <row r="268" spans="1:7" s="2" customFormat="1" ht="15">
      <c r="A268" s="189"/>
      <c r="B268" s="77"/>
      <c r="C268" s="21"/>
      <c r="D268" s="190"/>
      <c r="E268" s="191"/>
      <c r="F268" s="502"/>
      <c r="G268" s="87"/>
    </row>
    <row r="269" spans="1:7" s="2" customFormat="1" ht="15">
      <c r="A269" s="189"/>
      <c r="B269" s="88"/>
      <c r="C269" s="21"/>
      <c r="D269" s="190"/>
      <c r="E269" s="191"/>
      <c r="F269" s="502"/>
      <c r="G269" s="87"/>
    </row>
    <row r="270" spans="1:7" ht="15">
      <c r="A270" s="45"/>
      <c r="B270" s="110"/>
      <c r="C270" s="111"/>
      <c r="D270" s="12"/>
      <c r="E270" s="43"/>
      <c r="F270" s="500"/>
      <c r="G270" s="18"/>
    </row>
    <row r="271" spans="1:7" ht="15">
      <c r="A271" s="45"/>
      <c r="B271" s="72"/>
      <c r="C271" s="21"/>
      <c r="D271" s="12"/>
      <c r="E271" s="43"/>
      <c r="F271" s="500"/>
      <c r="G271" s="18"/>
    </row>
    <row r="272" spans="1:7" ht="15">
      <c r="A272" s="45"/>
      <c r="B272" s="193"/>
      <c r="C272" s="21"/>
      <c r="D272" s="12"/>
      <c r="E272" s="43"/>
      <c r="F272" s="500"/>
      <c r="G272" s="18"/>
    </row>
    <row r="273" spans="1:7" ht="15">
      <c r="A273" s="45"/>
      <c r="B273" s="193"/>
      <c r="C273" s="21"/>
      <c r="D273" s="12"/>
      <c r="E273" s="43"/>
      <c r="F273" s="500"/>
      <c r="G273" s="18"/>
    </row>
    <row r="274" spans="1:7" ht="15">
      <c r="A274" s="45"/>
      <c r="B274" s="193"/>
      <c r="C274" s="21"/>
      <c r="D274" s="12"/>
      <c r="E274" s="43"/>
      <c r="F274" s="500"/>
      <c r="G274" s="18"/>
    </row>
    <row r="275" spans="1:7" ht="15">
      <c r="A275" s="45"/>
      <c r="B275" s="194"/>
      <c r="C275" s="21"/>
      <c r="D275" s="12"/>
      <c r="E275" s="43"/>
      <c r="F275" s="500"/>
      <c r="G275" s="18"/>
    </row>
    <row r="276" spans="1:7" ht="15">
      <c r="A276" s="45"/>
      <c r="B276" s="194"/>
      <c r="C276" s="21"/>
      <c r="D276" s="12"/>
      <c r="E276" s="43"/>
      <c r="F276" s="500"/>
      <c r="G276" s="18"/>
    </row>
    <row r="277" spans="1:7" ht="15">
      <c r="A277" s="45"/>
      <c r="B277" s="194"/>
      <c r="C277" s="21"/>
      <c r="D277" s="12"/>
      <c r="E277" s="43"/>
      <c r="F277" s="500"/>
      <c r="G277" s="18"/>
    </row>
    <row r="278" spans="1:7" ht="15">
      <c r="A278" s="45"/>
      <c r="B278" s="110"/>
      <c r="C278" s="111"/>
      <c r="D278" s="12"/>
      <c r="E278" s="43"/>
      <c r="F278" s="500"/>
      <c r="G278" s="18"/>
    </row>
    <row r="279" spans="1:7" ht="15">
      <c r="A279" s="45"/>
      <c r="B279" s="193"/>
      <c r="C279" s="21"/>
      <c r="D279" s="12"/>
      <c r="E279" s="43"/>
      <c r="F279" s="500"/>
      <c r="G279" s="18"/>
    </row>
    <row r="280" spans="1:7" ht="15">
      <c r="A280" s="45"/>
      <c r="B280" s="128"/>
      <c r="C280" s="21"/>
      <c r="D280" s="12"/>
      <c r="E280" s="43"/>
      <c r="F280" s="500"/>
      <c r="G280" s="18"/>
    </row>
    <row r="281" spans="1:7" ht="15">
      <c r="A281" s="45"/>
      <c r="B281" s="128"/>
      <c r="C281" s="21"/>
      <c r="D281" s="12"/>
      <c r="E281" s="43"/>
      <c r="F281" s="500"/>
      <c r="G281" s="18"/>
    </row>
    <row r="282" spans="1:7" ht="15">
      <c r="A282" s="537"/>
      <c r="B282" s="538" t="s">
        <v>234</v>
      </c>
      <c r="C282" s="539"/>
      <c r="D282" s="540"/>
      <c r="E282" s="541"/>
      <c r="F282" s="563"/>
      <c r="G282" s="18"/>
    </row>
    <row r="283" spans="1:7" s="58" customFormat="1" ht="15.75" thickBot="1">
      <c r="A283" s="120"/>
      <c r="B283" s="543" t="s">
        <v>222</v>
      </c>
      <c r="C283" s="122"/>
      <c r="D283" s="123" t="s">
        <v>22</v>
      </c>
      <c r="E283" s="124"/>
      <c r="F283" s="564">
        <f>SUM(F251:F281)</f>
        <v>0</v>
      </c>
      <c r="G283" s="57"/>
    </row>
    <row r="284" spans="1:7" s="58" customFormat="1" ht="15.75" thickTop="1">
      <c r="A284" s="78"/>
      <c r="B284" s="79"/>
      <c r="C284" s="80"/>
      <c r="D284" s="81"/>
      <c r="E284" s="81"/>
      <c r="F284" s="513"/>
      <c r="G284" s="57"/>
    </row>
    <row r="285" spans="1:7" s="58" customFormat="1" ht="15.75" thickBot="1">
      <c r="A285" s="82"/>
      <c r="B285" s="83"/>
      <c r="C285" s="84"/>
      <c r="D285" s="85"/>
      <c r="E285" s="85"/>
      <c r="F285" s="514"/>
      <c r="G285" s="57"/>
    </row>
    <row r="286" spans="1:7" s="56" customFormat="1" ht="13.5" customHeight="1" thickTop="1">
      <c r="A286" s="51" t="s">
        <v>6</v>
      </c>
      <c r="B286" s="29" t="s">
        <v>7</v>
      </c>
      <c r="C286" s="34" t="s">
        <v>13</v>
      </c>
      <c r="D286" s="36" t="s">
        <v>14</v>
      </c>
      <c r="E286" s="40" t="s">
        <v>15</v>
      </c>
      <c r="F286" s="497" t="s">
        <v>22</v>
      </c>
      <c r="G286" s="55"/>
    </row>
    <row r="287" spans="1:7" s="56" customFormat="1" ht="12.75" customHeight="1">
      <c r="A287" s="53"/>
      <c r="B287" s="30"/>
      <c r="C287" s="35"/>
      <c r="D287" s="37"/>
      <c r="E287" s="399"/>
      <c r="F287" s="498"/>
      <c r="G287" s="55"/>
    </row>
    <row r="288" spans="1:7" s="56" customFormat="1" ht="13.5" customHeight="1">
      <c r="A288" s="53"/>
      <c r="B288" s="31" t="s">
        <v>235</v>
      </c>
      <c r="C288" s="35"/>
      <c r="D288" s="37"/>
      <c r="E288" s="399"/>
      <c r="F288" s="498"/>
      <c r="G288" s="55"/>
    </row>
    <row r="289" spans="1:7" s="56" customFormat="1" ht="13.5" customHeight="1">
      <c r="A289" s="53"/>
      <c r="B289" s="31"/>
      <c r="C289" s="35"/>
      <c r="D289" s="37"/>
      <c r="E289" s="399"/>
      <c r="F289" s="498"/>
      <c r="G289" s="55"/>
    </row>
    <row r="290" spans="1:7" s="56" customFormat="1" ht="15">
      <c r="A290" s="53"/>
      <c r="B290" s="59" t="s">
        <v>223</v>
      </c>
      <c r="C290" s="35"/>
      <c r="D290" s="37"/>
      <c r="E290" s="399"/>
      <c r="F290" s="498"/>
      <c r="G290" s="55"/>
    </row>
    <row r="291" spans="1:7" s="56" customFormat="1" ht="15">
      <c r="A291" s="53"/>
      <c r="B291" s="59"/>
      <c r="C291" s="35"/>
      <c r="D291" s="37"/>
      <c r="E291" s="399"/>
      <c r="F291" s="498"/>
      <c r="G291" s="55"/>
    </row>
    <row r="292" spans="1:7" ht="15">
      <c r="A292" s="45"/>
      <c r="B292" s="31" t="s">
        <v>346</v>
      </c>
      <c r="C292" s="21"/>
      <c r="D292" s="12"/>
      <c r="E292" s="43"/>
      <c r="F292" s="500"/>
      <c r="G292" s="18"/>
    </row>
    <row r="293" spans="1:7" ht="15">
      <c r="A293" s="45"/>
      <c r="B293" s="188"/>
      <c r="C293" s="21"/>
      <c r="D293" s="12"/>
      <c r="E293" s="43"/>
      <c r="F293" s="500"/>
      <c r="G293" s="18"/>
    </row>
    <row r="294" spans="1:7" s="76" customFormat="1" ht="38.25">
      <c r="A294" s="171"/>
      <c r="B294" s="148" t="s">
        <v>364</v>
      </c>
      <c r="C294" s="73"/>
      <c r="D294" s="74"/>
      <c r="E294" s="401"/>
      <c r="F294" s="501"/>
      <c r="G294" s="75"/>
    </row>
    <row r="295" spans="1:7" s="2" customFormat="1" ht="15">
      <c r="A295" s="189"/>
      <c r="B295" s="77"/>
      <c r="C295" s="21"/>
      <c r="D295" s="190"/>
      <c r="E295" s="191"/>
      <c r="F295" s="502"/>
      <c r="G295" s="192"/>
    </row>
    <row r="296" spans="1:7" ht="39">
      <c r="A296" s="45" t="s">
        <v>10</v>
      </c>
      <c r="B296" s="193" t="s">
        <v>214</v>
      </c>
      <c r="C296" s="21" t="s">
        <v>4</v>
      </c>
      <c r="D296" s="12">
        <f>24*13</f>
        <v>312</v>
      </c>
      <c r="E296" s="481"/>
      <c r="F296" s="500">
        <f>D296*E296</f>
        <v>0</v>
      </c>
      <c r="G296" s="18"/>
    </row>
    <row r="297" spans="1:7" ht="15">
      <c r="A297" s="45"/>
      <c r="B297" s="194"/>
      <c r="C297" s="21"/>
      <c r="D297" s="12"/>
      <c r="E297" s="43"/>
      <c r="F297" s="500"/>
      <c r="G297" s="18"/>
    </row>
    <row r="298" spans="1:7" ht="15">
      <c r="A298" s="45"/>
      <c r="B298" s="195" t="s">
        <v>361</v>
      </c>
      <c r="C298" s="21"/>
      <c r="D298" s="12"/>
      <c r="E298" s="43"/>
      <c r="F298" s="500"/>
      <c r="G298" s="18"/>
    </row>
    <row r="299" spans="1:7" ht="15">
      <c r="A299" s="45"/>
      <c r="B299" s="194"/>
      <c r="C299" s="21"/>
      <c r="D299" s="12"/>
      <c r="E299" s="43"/>
      <c r="F299" s="500"/>
      <c r="G299" s="18"/>
    </row>
    <row r="300" spans="1:7" ht="39">
      <c r="A300" s="45" t="s">
        <v>3</v>
      </c>
      <c r="B300" s="194" t="s">
        <v>604</v>
      </c>
      <c r="C300" s="21" t="s">
        <v>4</v>
      </c>
      <c r="D300" s="12">
        <f>D296</f>
        <v>312</v>
      </c>
      <c r="E300" s="481"/>
      <c r="F300" s="500">
        <f>D300*E300</f>
        <v>0</v>
      </c>
      <c r="G300" s="18"/>
    </row>
    <row r="301" spans="1:7" ht="15">
      <c r="A301" s="45"/>
      <c r="B301" s="196"/>
      <c r="C301" s="21"/>
      <c r="D301" s="12"/>
      <c r="E301" s="43"/>
      <c r="F301" s="500"/>
      <c r="G301" s="18"/>
    </row>
    <row r="302" spans="1:7" s="76" customFormat="1" ht="15">
      <c r="A302" s="203"/>
      <c r="B302" s="204"/>
      <c r="C302" s="73"/>
      <c r="D302" s="205"/>
      <c r="E302" s="401"/>
      <c r="F302" s="501"/>
      <c r="G302" s="75"/>
    </row>
    <row r="303" spans="1:7" s="76" customFormat="1" ht="15">
      <c r="A303" s="203"/>
      <c r="B303" s="206"/>
      <c r="C303" s="73"/>
      <c r="D303" s="205"/>
      <c r="E303" s="401"/>
      <c r="F303" s="501"/>
      <c r="G303" s="75"/>
    </row>
    <row r="304" spans="1:7" s="2" customFormat="1" ht="15">
      <c r="A304" s="189"/>
      <c r="B304" s="47"/>
      <c r="C304" s="207"/>
      <c r="D304" s="208"/>
      <c r="E304" s="209"/>
      <c r="F304" s="515"/>
      <c r="G304" s="87"/>
    </row>
    <row r="305" spans="1:7" s="2" customFormat="1" ht="15">
      <c r="A305" s="189"/>
      <c r="B305" s="128"/>
      <c r="C305" s="207"/>
      <c r="D305" s="208"/>
      <c r="E305" s="209"/>
      <c r="F305" s="515"/>
      <c r="G305" s="87"/>
    </row>
    <row r="306" spans="1:7" s="2" customFormat="1" ht="15">
      <c r="A306" s="189"/>
      <c r="B306" s="72"/>
      <c r="C306" s="21"/>
      <c r="D306" s="190"/>
      <c r="E306" s="191"/>
      <c r="F306" s="502"/>
      <c r="G306" s="87"/>
    </row>
    <row r="307" spans="1:7" s="2" customFormat="1" ht="15">
      <c r="A307" s="189"/>
      <c r="B307" s="88"/>
      <c r="C307" s="21"/>
      <c r="D307" s="190"/>
      <c r="E307" s="191"/>
      <c r="F307" s="502"/>
      <c r="G307" s="87"/>
    </row>
    <row r="308" spans="1:7" ht="15">
      <c r="A308" s="45"/>
      <c r="B308" s="110"/>
      <c r="C308" s="111"/>
      <c r="D308" s="12"/>
      <c r="E308" s="43"/>
      <c r="F308" s="500"/>
      <c r="G308" s="18"/>
    </row>
    <row r="309" spans="1:7" ht="15">
      <c r="A309" s="45"/>
      <c r="B309" s="72"/>
      <c r="C309" s="21"/>
      <c r="D309" s="12"/>
      <c r="E309" s="43"/>
      <c r="F309" s="500"/>
      <c r="G309" s="18"/>
    </row>
    <row r="310" spans="1:7" ht="15">
      <c r="A310" s="45"/>
      <c r="B310" s="193"/>
      <c r="C310" s="21"/>
      <c r="D310" s="12"/>
      <c r="E310" s="43"/>
      <c r="F310" s="500"/>
      <c r="G310" s="18"/>
    </row>
    <row r="311" spans="1:7" ht="15">
      <c r="A311" s="45"/>
      <c r="B311" s="193"/>
      <c r="C311" s="21"/>
      <c r="D311" s="12"/>
      <c r="E311" s="43"/>
      <c r="F311" s="500"/>
      <c r="G311" s="18"/>
    </row>
    <row r="312" spans="1:7" ht="15">
      <c r="A312" s="45"/>
      <c r="B312" s="193"/>
      <c r="C312" s="21"/>
      <c r="D312" s="12"/>
      <c r="E312" s="43"/>
      <c r="F312" s="500"/>
      <c r="G312" s="18"/>
    </row>
    <row r="313" spans="1:7" ht="15">
      <c r="A313" s="45"/>
      <c r="B313" s="193"/>
      <c r="C313" s="21"/>
      <c r="D313" s="12"/>
      <c r="E313" s="43"/>
      <c r="F313" s="500"/>
      <c r="G313" s="18"/>
    </row>
    <row r="314" spans="1:7" ht="15">
      <c r="A314" s="45"/>
      <c r="B314" s="193"/>
      <c r="C314" s="21"/>
      <c r="D314" s="12"/>
      <c r="E314" s="43"/>
      <c r="F314" s="500"/>
      <c r="G314" s="18"/>
    </row>
    <row r="315" spans="1:7" ht="15">
      <c r="A315" s="45"/>
      <c r="B315" s="193"/>
      <c r="C315" s="21"/>
      <c r="D315" s="12"/>
      <c r="E315" s="43"/>
      <c r="F315" s="500"/>
      <c r="G315" s="18"/>
    </row>
    <row r="316" spans="1:7" ht="15">
      <c r="A316" s="45"/>
      <c r="B316" s="193"/>
      <c r="C316" s="21"/>
      <c r="D316" s="12"/>
      <c r="E316" s="43"/>
      <c r="F316" s="500"/>
      <c r="G316" s="18"/>
    </row>
    <row r="317" spans="1:7" ht="15">
      <c r="A317" s="45"/>
      <c r="B317" s="193"/>
      <c r="C317" s="21"/>
      <c r="D317" s="12"/>
      <c r="E317" s="43"/>
      <c r="F317" s="500"/>
      <c r="G317" s="18"/>
    </row>
    <row r="318" spans="1:7" ht="15">
      <c r="A318" s="45"/>
      <c r="B318" s="193"/>
      <c r="C318" s="21"/>
      <c r="D318" s="12"/>
      <c r="E318" s="43"/>
      <c r="F318" s="500"/>
      <c r="G318" s="18"/>
    </row>
    <row r="319" spans="1:7" ht="15">
      <c r="A319" s="45"/>
      <c r="B319" s="193"/>
      <c r="C319" s="21"/>
      <c r="D319" s="12"/>
      <c r="E319" s="43"/>
      <c r="F319" s="500"/>
      <c r="G319" s="18"/>
    </row>
    <row r="320" spans="1:7" ht="15">
      <c r="A320" s="45"/>
      <c r="B320" s="110"/>
      <c r="C320" s="111"/>
      <c r="D320" s="12"/>
      <c r="E320" s="43"/>
      <c r="F320" s="500"/>
      <c r="G320" s="18"/>
    </row>
    <row r="321" spans="1:7" ht="15">
      <c r="A321" s="45"/>
      <c r="B321" s="128"/>
      <c r="C321" s="21"/>
      <c r="D321" s="12"/>
      <c r="E321" s="43"/>
      <c r="F321" s="500"/>
      <c r="G321" s="18"/>
    </row>
    <row r="322" spans="1:7" ht="15">
      <c r="A322" s="45"/>
      <c r="B322" s="128"/>
      <c r="C322" s="21"/>
      <c r="D322" s="12"/>
      <c r="E322" s="43"/>
      <c r="F322" s="500"/>
      <c r="G322" s="18"/>
    </row>
    <row r="323" spans="1:7" ht="15">
      <c r="A323" s="537"/>
      <c r="B323" s="538" t="s">
        <v>236</v>
      </c>
      <c r="C323" s="539"/>
      <c r="D323" s="540"/>
      <c r="E323" s="541"/>
      <c r="F323" s="563"/>
      <c r="G323" s="18"/>
    </row>
    <row r="324" spans="1:7" s="58" customFormat="1" ht="15.75" thickBot="1">
      <c r="A324" s="120"/>
      <c r="B324" s="543" t="s">
        <v>224</v>
      </c>
      <c r="C324" s="122"/>
      <c r="D324" s="123" t="s">
        <v>22</v>
      </c>
      <c r="E324" s="124"/>
      <c r="F324" s="564">
        <f>SUM(F292:F322)</f>
        <v>0</v>
      </c>
      <c r="G324" s="57"/>
    </row>
    <row r="325" spans="1:7" s="58" customFormat="1" ht="15.75" thickTop="1">
      <c r="A325" s="78"/>
      <c r="B325" s="79"/>
      <c r="C325" s="80"/>
      <c r="D325" s="81"/>
      <c r="E325" s="81"/>
      <c r="F325" s="513"/>
      <c r="G325" s="57"/>
    </row>
    <row r="326" spans="1:7" s="58" customFormat="1" ht="15.75" thickBot="1">
      <c r="A326" s="82"/>
      <c r="B326" s="83"/>
      <c r="C326" s="84"/>
      <c r="D326" s="85"/>
      <c r="E326" s="85"/>
      <c r="F326" s="514"/>
      <c r="G326" s="57"/>
    </row>
    <row r="327" spans="1:7" s="56" customFormat="1" ht="13.5" customHeight="1" thickTop="1">
      <c r="A327" s="51" t="s">
        <v>6</v>
      </c>
      <c r="B327" s="29" t="s">
        <v>7</v>
      </c>
      <c r="C327" s="34" t="s">
        <v>13</v>
      </c>
      <c r="D327" s="36" t="s">
        <v>14</v>
      </c>
      <c r="E327" s="40" t="s">
        <v>15</v>
      </c>
      <c r="F327" s="497" t="s">
        <v>22</v>
      </c>
      <c r="G327" s="55"/>
    </row>
    <row r="328" spans="1:7" s="56" customFormat="1" ht="13.5" customHeight="1">
      <c r="A328" s="53"/>
      <c r="B328" s="30"/>
      <c r="C328" s="35"/>
      <c r="D328" s="37"/>
      <c r="E328" s="399"/>
      <c r="F328" s="498"/>
      <c r="G328" s="55"/>
    </row>
    <row r="329" spans="1:7" s="56" customFormat="1" ht="13.5" customHeight="1">
      <c r="A329" s="53"/>
      <c r="B329" s="31" t="s">
        <v>237</v>
      </c>
      <c r="C329" s="35"/>
      <c r="D329" s="37"/>
      <c r="E329" s="399"/>
      <c r="F329" s="498"/>
      <c r="G329" s="55"/>
    </row>
    <row r="330" spans="1:7" s="56" customFormat="1" ht="13.5" customHeight="1">
      <c r="A330" s="53"/>
      <c r="B330" s="31"/>
      <c r="C330" s="35"/>
      <c r="D330" s="37"/>
      <c r="E330" s="399"/>
      <c r="F330" s="498"/>
      <c r="G330" s="55"/>
    </row>
    <row r="331" spans="1:7" s="56" customFormat="1" ht="15">
      <c r="A331" s="53"/>
      <c r="B331" s="59" t="s">
        <v>238</v>
      </c>
      <c r="C331" s="35"/>
      <c r="D331" s="37"/>
      <c r="E331" s="399"/>
      <c r="F331" s="498"/>
      <c r="G331" s="55"/>
    </row>
    <row r="332" spans="1:7" s="56" customFormat="1" ht="15">
      <c r="A332" s="53"/>
      <c r="B332" s="59"/>
      <c r="C332" s="35"/>
      <c r="D332" s="37"/>
      <c r="E332" s="399"/>
      <c r="F332" s="498"/>
      <c r="G332" s="55"/>
    </row>
    <row r="333" spans="1:7" ht="15">
      <c r="A333" s="45"/>
      <c r="B333" s="31" t="s">
        <v>346</v>
      </c>
      <c r="C333" s="21"/>
      <c r="D333" s="12"/>
      <c r="E333" s="43"/>
      <c r="F333" s="500"/>
      <c r="G333" s="18"/>
    </row>
    <row r="334" spans="1:7" ht="15">
      <c r="A334" s="45"/>
      <c r="B334" s="188"/>
      <c r="C334" s="21"/>
      <c r="D334" s="12"/>
      <c r="E334" s="43"/>
      <c r="F334" s="500"/>
      <c r="G334" s="18"/>
    </row>
    <row r="335" spans="1:7" s="76" customFormat="1" ht="38.25">
      <c r="A335" s="171"/>
      <c r="B335" s="148" t="s">
        <v>365</v>
      </c>
      <c r="C335" s="73"/>
      <c r="D335" s="74"/>
      <c r="E335" s="401"/>
      <c r="F335" s="501"/>
      <c r="G335" s="75"/>
    </row>
    <row r="336" spans="1:7" s="2" customFormat="1" ht="15">
      <c r="A336" s="189"/>
      <c r="B336" s="77"/>
      <c r="C336" s="21"/>
      <c r="D336" s="190"/>
      <c r="E336" s="191"/>
      <c r="F336" s="502"/>
      <c r="G336" s="192"/>
    </row>
    <row r="337" spans="1:7" ht="39">
      <c r="A337" s="45" t="s">
        <v>10</v>
      </c>
      <c r="B337" s="390" t="s">
        <v>352</v>
      </c>
      <c r="C337" s="21" t="s">
        <v>4</v>
      </c>
      <c r="D337" s="12">
        <f>D341</f>
        <v>24</v>
      </c>
      <c r="E337" s="481"/>
      <c r="F337" s="500">
        <f>D337*E337</f>
        <v>0</v>
      </c>
      <c r="G337" s="18"/>
    </row>
    <row r="338" spans="1:7" ht="15">
      <c r="A338" s="45"/>
      <c r="B338" s="194"/>
      <c r="C338" s="21"/>
      <c r="D338" s="12"/>
      <c r="E338" s="43"/>
      <c r="F338" s="500"/>
      <c r="G338" s="18"/>
    </row>
    <row r="339" spans="1:7" ht="15">
      <c r="A339" s="45"/>
      <c r="B339" s="195" t="s">
        <v>361</v>
      </c>
      <c r="C339" s="21"/>
      <c r="D339" s="12"/>
      <c r="E339" s="43"/>
      <c r="F339" s="500"/>
      <c r="G339" s="18"/>
    </row>
    <row r="340" spans="1:7" ht="15">
      <c r="A340" s="45"/>
      <c r="B340" s="194"/>
      <c r="C340" s="21"/>
      <c r="D340" s="12"/>
      <c r="E340" s="43"/>
      <c r="F340" s="500"/>
      <c r="G340" s="18"/>
    </row>
    <row r="341" spans="1:7" ht="39">
      <c r="A341" s="45" t="s">
        <v>3</v>
      </c>
      <c r="B341" s="194" t="s">
        <v>604</v>
      </c>
      <c r="C341" s="21" t="s">
        <v>4</v>
      </c>
      <c r="D341" s="12">
        <v>24</v>
      </c>
      <c r="E341" s="481"/>
      <c r="F341" s="500">
        <f>D341*E341</f>
        <v>0</v>
      </c>
      <c r="G341" s="18"/>
    </row>
    <row r="342" spans="1:7" ht="15">
      <c r="A342" s="45"/>
      <c r="B342" s="397"/>
      <c r="C342" s="21"/>
      <c r="D342" s="12"/>
      <c r="E342" s="43"/>
      <c r="F342" s="500"/>
      <c r="G342" s="18"/>
    </row>
    <row r="343" spans="1:7" s="76" customFormat="1" ht="15">
      <c r="A343" s="203"/>
      <c r="B343" s="204"/>
      <c r="C343" s="73"/>
      <c r="D343" s="205"/>
      <c r="E343" s="401"/>
      <c r="F343" s="501"/>
      <c r="G343" s="75"/>
    </row>
    <row r="344" spans="1:7" s="76" customFormat="1" ht="15">
      <c r="A344" s="203"/>
      <c r="B344" s="206"/>
      <c r="C344" s="73"/>
      <c r="D344" s="205"/>
      <c r="E344" s="401"/>
      <c r="F344" s="501"/>
      <c r="G344" s="75"/>
    </row>
    <row r="345" spans="1:7" s="2" customFormat="1" ht="15">
      <c r="A345" s="189"/>
      <c r="B345" s="47"/>
      <c r="C345" s="207"/>
      <c r="D345" s="208"/>
      <c r="E345" s="209"/>
      <c r="F345" s="515"/>
      <c r="G345" s="87"/>
    </row>
    <row r="346" spans="1:7" s="2" customFormat="1" ht="15">
      <c r="A346" s="189"/>
      <c r="B346" s="128"/>
      <c r="C346" s="207"/>
      <c r="D346" s="208"/>
      <c r="E346" s="209"/>
      <c r="F346" s="515"/>
      <c r="G346" s="87"/>
    </row>
    <row r="347" spans="1:7" s="2" customFormat="1" ht="15">
      <c r="A347" s="189"/>
      <c r="B347" s="72"/>
      <c r="C347" s="21"/>
      <c r="D347" s="190"/>
      <c r="E347" s="191"/>
      <c r="F347" s="502"/>
      <c r="G347" s="87"/>
    </row>
    <row r="348" spans="1:7" s="2" customFormat="1" ht="15">
      <c r="A348" s="189"/>
      <c r="B348" s="88"/>
      <c r="C348" s="21"/>
      <c r="D348" s="190"/>
      <c r="E348" s="191"/>
      <c r="F348" s="502"/>
      <c r="G348" s="87"/>
    </row>
    <row r="349" spans="1:7" ht="15">
      <c r="A349" s="45"/>
      <c r="B349" s="110"/>
      <c r="C349" s="111"/>
      <c r="D349" s="12"/>
      <c r="E349" s="43"/>
      <c r="F349" s="500"/>
      <c r="G349" s="18"/>
    </row>
    <row r="350" spans="1:7" ht="15">
      <c r="A350" s="45"/>
      <c r="B350" s="72"/>
      <c r="C350" s="21"/>
      <c r="D350" s="12"/>
      <c r="E350" s="43"/>
      <c r="F350" s="500"/>
      <c r="G350" s="18"/>
    </row>
    <row r="351" spans="1:7" ht="15">
      <c r="A351" s="45"/>
      <c r="B351" s="72"/>
      <c r="C351" s="21"/>
      <c r="D351" s="12"/>
      <c r="E351" s="43"/>
      <c r="F351" s="500"/>
      <c r="G351" s="18"/>
    </row>
    <row r="352" spans="1:7" ht="15">
      <c r="A352" s="45"/>
      <c r="B352" s="72"/>
      <c r="C352" s="21"/>
      <c r="D352" s="12"/>
      <c r="E352" s="43"/>
      <c r="F352" s="500"/>
      <c r="G352" s="18"/>
    </row>
    <row r="353" spans="1:7" ht="15">
      <c r="A353" s="45"/>
      <c r="B353" s="72"/>
      <c r="C353" s="21"/>
      <c r="D353" s="12"/>
      <c r="E353" s="43"/>
      <c r="F353" s="500"/>
      <c r="G353" s="18"/>
    </row>
    <row r="354" spans="1:7" ht="15">
      <c r="A354" s="45"/>
      <c r="B354" s="72"/>
      <c r="C354" s="21"/>
      <c r="D354" s="12"/>
      <c r="E354" s="43"/>
      <c r="F354" s="500"/>
      <c r="G354" s="18"/>
    </row>
    <row r="355" spans="1:7" ht="15">
      <c r="A355" s="45"/>
      <c r="B355" s="72"/>
      <c r="C355" s="21"/>
      <c r="D355" s="12"/>
      <c r="E355" s="43"/>
      <c r="F355" s="500"/>
      <c r="G355" s="18"/>
    </row>
    <row r="356" spans="1:7" ht="15">
      <c r="A356" s="45"/>
      <c r="B356" s="193"/>
      <c r="C356" s="21"/>
      <c r="D356" s="12"/>
      <c r="E356" s="43"/>
      <c r="F356" s="500"/>
      <c r="G356" s="18"/>
    </row>
    <row r="357" spans="1:7" ht="15">
      <c r="A357" s="45"/>
      <c r="B357" s="193"/>
      <c r="C357" s="21"/>
      <c r="D357" s="12"/>
      <c r="E357" s="43"/>
      <c r="F357" s="500"/>
      <c r="G357" s="18"/>
    </row>
    <row r="358" spans="1:7" ht="15">
      <c r="A358" s="45"/>
      <c r="B358" s="193"/>
      <c r="C358" s="21"/>
      <c r="D358" s="12"/>
      <c r="E358" s="43"/>
      <c r="F358" s="500"/>
      <c r="G358" s="18"/>
    </row>
    <row r="359" spans="1:7" ht="15">
      <c r="A359" s="45"/>
      <c r="B359" s="193"/>
      <c r="C359" s="21"/>
      <c r="D359" s="12"/>
      <c r="E359" s="43"/>
      <c r="F359" s="500"/>
      <c r="G359" s="18"/>
    </row>
    <row r="360" spans="1:7" ht="15">
      <c r="A360" s="45"/>
      <c r="B360" s="110"/>
      <c r="C360" s="111"/>
      <c r="D360" s="12"/>
      <c r="E360" s="43"/>
      <c r="F360" s="500"/>
      <c r="G360" s="18"/>
    </row>
    <row r="361" spans="1:7" ht="15">
      <c r="A361" s="45"/>
      <c r="B361" s="193"/>
      <c r="C361" s="21"/>
      <c r="D361" s="12"/>
      <c r="E361" s="43"/>
      <c r="F361" s="500"/>
      <c r="G361" s="18"/>
    </row>
    <row r="362" spans="1:7" ht="15">
      <c r="A362" s="45"/>
      <c r="B362" s="128"/>
      <c r="C362" s="21"/>
      <c r="D362" s="12"/>
      <c r="E362" s="43"/>
      <c r="F362" s="500"/>
      <c r="G362" s="18"/>
    </row>
    <row r="363" spans="1:7" ht="15">
      <c r="A363" s="45"/>
      <c r="B363" s="128"/>
      <c r="C363" s="21"/>
      <c r="D363" s="12"/>
      <c r="E363" s="43"/>
      <c r="F363" s="504"/>
      <c r="G363" s="18"/>
    </row>
    <row r="364" spans="1:7" ht="15">
      <c r="A364" s="537"/>
      <c r="B364" s="538" t="s">
        <v>240</v>
      </c>
      <c r="C364" s="539"/>
      <c r="D364" s="540"/>
      <c r="E364" s="541"/>
      <c r="F364" s="507"/>
      <c r="G364" s="18"/>
    </row>
    <row r="365" spans="1:7" s="58" customFormat="1" ht="15.75" thickBot="1">
      <c r="A365" s="54"/>
      <c r="B365" s="33" t="s">
        <v>239</v>
      </c>
      <c r="C365" s="32"/>
      <c r="D365" s="19" t="s">
        <v>607</v>
      </c>
      <c r="E365" s="70"/>
      <c r="F365" s="499">
        <f>SUM(F333:F363)</f>
        <v>0</v>
      </c>
      <c r="G365" s="57"/>
    </row>
    <row r="366" spans="1:7" ht="15.75" thickTop="1">
      <c r="A366" s="90"/>
      <c r="B366" s="91"/>
      <c r="C366" s="92"/>
      <c r="D366" s="93"/>
      <c r="E366" s="94"/>
      <c r="F366" s="508"/>
      <c r="G366" s="18"/>
    </row>
    <row r="367" spans="1:7" ht="15.75" thickBot="1">
      <c r="A367" s="95"/>
      <c r="B367" s="96"/>
      <c r="C367" s="97"/>
      <c r="D367" s="98"/>
      <c r="E367" s="99"/>
      <c r="F367" s="509"/>
      <c r="G367" s="18"/>
    </row>
    <row r="368" spans="1:7" s="56" customFormat="1" ht="13.5" customHeight="1" thickTop="1">
      <c r="A368" s="51" t="s">
        <v>6</v>
      </c>
      <c r="B368" s="29" t="s">
        <v>7</v>
      </c>
      <c r="C368" s="34" t="s">
        <v>13</v>
      </c>
      <c r="D368" s="36" t="s">
        <v>14</v>
      </c>
      <c r="E368" s="40" t="s">
        <v>15</v>
      </c>
      <c r="F368" s="497" t="s">
        <v>22</v>
      </c>
      <c r="G368" s="55"/>
    </row>
    <row r="369" spans="1:7" s="56" customFormat="1" ht="13.5" customHeight="1">
      <c r="A369" s="53"/>
      <c r="B369" s="30"/>
      <c r="C369" s="35"/>
      <c r="D369" s="37"/>
      <c r="E369" s="399"/>
      <c r="F369" s="498"/>
      <c r="G369" s="55"/>
    </row>
    <row r="370" spans="1:7" s="56" customFormat="1" ht="13.5" customHeight="1">
      <c r="A370" s="53"/>
      <c r="B370" s="31" t="s">
        <v>241</v>
      </c>
      <c r="C370" s="35"/>
      <c r="D370" s="37"/>
      <c r="E370" s="399"/>
      <c r="F370" s="498"/>
      <c r="G370" s="55"/>
    </row>
    <row r="371" spans="1:7" s="56" customFormat="1" ht="13.5" customHeight="1">
      <c r="A371" s="53"/>
      <c r="B371" s="31"/>
      <c r="C371" s="35"/>
      <c r="D371" s="37"/>
      <c r="E371" s="399"/>
      <c r="F371" s="498"/>
      <c r="G371" s="55"/>
    </row>
    <row r="372" spans="1:7" s="56" customFormat="1" ht="15">
      <c r="A372" s="53"/>
      <c r="B372" s="59" t="s">
        <v>242</v>
      </c>
      <c r="C372" s="35"/>
      <c r="D372" s="37"/>
      <c r="E372" s="399"/>
      <c r="F372" s="498"/>
      <c r="G372" s="55"/>
    </row>
    <row r="373" spans="1:7" s="56" customFormat="1" ht="15">
      <c r="A373" s="53"/>
      <c r="B373" s="59"/>
      <c r="C373" s="35"/>
      <c r="D373" s="37"/>
      <c r="E373" s="399"/>
      <c r="F373" s="498"/>
      <c r="G373" s="55"/>
    </row>
    <row r="374" spans="1:7" ht="15">
      <c r="A374" s="45"/>
      <c r="B374" s="31" t="s">
        <v>346</v>
      </c>
      <c r="C374" s="21"/>
      <c r="D374" s="12"/>
      <c r="E374" s="43"/>
      <c r="F374" s="500"/>
      <c r="G374" s="18"/>
    </row>
    <row r="375" spans="1:7" ht="15">
      <c r="A375" s="45"/>
      <c r="B375" s="188"/>
      <c r="C375" s="21"/>
      <c r="D375" s="12"/>
      <c r="E375" s="43"/>
      <c r="F375" s="500"/>
      <c r="G375" s="18"/>
    </row>
    <row r="376" spans="1:7" s="76" customFormat="1" ht="38.25">
      <c r="A376" s="171"/>
      <c r="B376" s="148" t="s">
        <v>366</v>
      </c>
      <c r="C376" s="73"/>
      <c r="D376" s="74"/>
      <c r="E376" s="401"/>
      <c r="F376" s="501"/>
      <c r="G376" s="75"/>
    </row>
    <row r="377" spans="1:7" s="2" customFormat="1" ht="15">
      <c r="A377" s="189"/>
      <c r="B377" s="77"/>
      <c r="C377" s="21"/>
      <c r="D377" s="190"/>
      <c r="E377" s="191"/>
      <c r="F377" s="502"/>
      <c r="G377" s="192"/>
    </row>
    <row r="378" spans="1:7" ht="39">
      <c r="A378" s="45" t="s">
        <v>10</v>
      </c>
      <c r="B378" s="390" t="s">
        <v>352</v>
      </c>
      <c r="C378" s="21" t="s">
        <v>4</v>
      </c>
      <c r="D378" s="12">
        <v>24</v>
      </c>
      <c r="E378" s="481"/>
      <c r="F378" s="500">
        <f>D378*E378</f>
        <v>0</v>
      </c>
      <c r="G378" s="18"/>
    </row>
    <row r="379" spans="1:7" ht="15">
      <c r="A379" s="45"/>
      <c r="B379" s="194"/>
      <c r="C379" s="21"/>
      <c r="D379" s="12"/>
      <c r="E379" s="43"/>
      <c r="F379" s="500"/>
      <c r="G379" s="18"/>
    </row>
    <row r="380" spans="1:7" ht="15">
      <c r="A380" s="45"/>
      <c r="B380" s="195" t="s">
        <v>361</v>
      </c>
      <c r="C380" s="21"/>
      <c r="D380" s="12"/>
      <c r="E380" s="43"/>
      <c r="F380" s="500"/>
      <c r="G380" s="18"/>
    </row>
    <row r="381" spans="1:7" ht="15">
      <c r="A381" s="45"/>
      <c r="B381" s="194"/>
      <c r="C381" s="21"/>
      <c r="D381" s="12"/>
      <c r="E381" s="43"/>
      <c r="F381" s="500"/>
      <c r="G381" s="18"/>
    </row>
    <row r="382" spans="1:7" ht="39">
      <c r="A382" s="45" t="s">
        <v>3</v>
      </c>
      <c r="B382" s="194" t="s">
        <v>604</v>
      </c>
      <c r="C382" s="21" t="s">
        <v>4</v>
      </c>
      <c r="D382" s="12">
        <v>24</v>
      </c>
      <c r="E382" s="481"/>
      <c r="F382" s="500">
        <f>D382*E382</f>
        <v>0</v>
      </c>
      <c r="G382" s="18"/>
    </row>
    <row r="383" spans="1:7" ht="15">
      <c r="A383" s="45"/>
      <c r="B383" s="196"/>
      <c r="C383" s="21"/>
      <c r="D383" s="12"/>
      <c r="E383" s="43"/>
      <c r="F383" s="500"/>
      <c r="G383" s="18"/>
    </row>
    <row r="384" spans="1:7" s="76" customFormat="1" ht="15">
      <c r="A384" s="203"/>
      <c r="B384" s="204"/>
      <c r="C384" s="73"/>
      <c r="D384" s="205"/>
      <c r="E384" s="401"/>
      <c r="F384" s="501"/>
      <c r="G384" s="75"/>
    </row>
    <row r="385" spans="1:7" s="76" customFormat="1" ht="15">
      <c r="A385" s="203"/>
      <c r="B385" s="206"/>
      <c r="C385" s="73"/>
      <c r="D385" s="205"/>
      <c r="E385" s="401"/>
      <c r="F385" s="501"/>
      <c r="G385" s="75"/>
    </row>
    <row r="386" spans="1:7" s="2" customFormat="1" ht="15">
      <c r="A386" s="189"/>
      <c r="B386" s="47"/>
      <c r="C386" s="207"/>
      <c r="D386" s="208"/>
      <c r="E386" s="209"/>
      <c r="F386" s="515"/>
      <c r="G386" s="87"/>
    </row>
    <row r="387" spans="1:7" s="2" customFormat="1" ht="15">
      <c r="A387" s="189"/>
      <c r="B387" s="128"/>
      <c r="C387" s="207"/>
      <c r="D387" s="208"/>
      <c r="E387" s="209"/>
      <c r="F387" s="515"/>
      <c r="G387" s="87"/>
    </row>
    <row r="388" spans="1:7" s="2" customFormat="1" ht="15">
      <c r="A388" s="189"/>
      <c r="B388" s="72"/>
      <c r="C388" s="21"/>
      <c r="D388" s="190"/>
      <c r="E388" s="191"/>
      <c r="F388" s="502"/>
      <c r="G388" s="87"/>
    </row>
    <row r="389" spans="1:7" s="2" customFormat="1" ht="15">
      <c r="A389" s="189"/>
      <c r="B389" s="88"/>
      <c r="C389" s="21"/>
      <c r="D389" s="190"/>
      <c r="E389" s="191"/>
      <c r="F389" s="502"/>
      <c r="G389" s="87"/>
    </row>
    <row r="390" spans="1:7" ht="15">
      <c r="A390" s="45"/>
      <c r="B390" s="110"/>
      <c r="C390" s="111"/>
      <c r="D390" s="12"/>
      <c r="E390" s="43"/>
      <c r="F390" s="500"/>
      <c r="G390" s="18"/>
    </row>
    <row r="391" spans="1:7" ht="15">
      <c r="A391" s="45"/>
      <c r="B391" s="110"/>
      <c r="C391" s="111"/>
      <c r="D391" s="12"/>
      <c r="E391" s="43"/>
      <c r="F391" s="500"/>
      <c r="G391" s="18"/>
    </row>
    <row r="392" spans="1:7" ht="15">
      <c r="A392" s="45"/>
      <c r="B392" s="110"/>
      <c r="C392" s="111"/>
      <c r="D392" s="12"/>
      <c r="E392" s="43"/>
      <c r="F392" s="500"/>
      <c r="G392" s="18"/>
    </row>
    <row r="393" spans="1:7" ht="15">
      <c r="A393" s="45"/>
      <c r="B393" s="110"/>
      <c r="C393" s="111"/>
      <c r="D393" s="12"/>
      <c r="E393" s="43"/>
      <c r="F393" s="500"/>
      <c r="G393" s="18"/>
    </row>
    <row r="394" spans="1:7" ht="15">
      <c r="A394" s="45"/>
      <c r="B394" s="110"/>
      <c r="C394" s="111"/>
      <c r="D394" s="12"/>
      <c r="E394" s="43"/>
      <c r="F394" s="500"/>
      <c r="G394" s="18"/>
    </row>
    <row r="395" spans="1:7" ht="15">
      <c r="A395" s="45"/>
      <c r="B395" s="193"/>
      <c r="C395" s="21"/>
      <c r="D395" s="12"/>
      <c r="E395" s="43"/>
      <c r="F395" s="500"/>
      <c r="G395" s="18"/>
    </row>
    <row r="396" spans="1:7" ht="15">
      <c r="A396" s="45"/>
      <c r="B396" s="193"/>
      <c r="C396" s="21"/>
      <c r="D396" s="12"/>
      <c r="E396" s="43"/>
      <c r="F396" s="500"/>
      <c r="G396" s="18"/>
    </row>
    <row r="397" spans="1:7" ht="15">
      <c r="A397" s="45"/>
      <c r="B397" s="193"/>
      <c r="C397" s="21"/>
      <c r="D397" s="12"/>
      <c r="E397" s="43"/>
      <c r="F397" s="500"/>
      <c r="G397" s="18"/>
    </row>
    <row r="398" spans="1:7" ht="15">
      <c r="A398" s="45"/>
      <c r="B398" s="193"/>
      <c r="C398" s="21"/>
      <c r="D398" s="12"/>
      <c r="E398" s="43"/>
      <c r="F398" s="500"/>
      <c r="G398" s="18"/>
    </row>
    <row r="399" spans="1:7" ht="15">
      <c r="A399" s="45"/>
      <c r="B399" s="193"/>
      <c r="C399" s="21"/>
      <c r="D399" s="12"/>
      <c r="E399" s="43"/>
      <c r="F399" s="500"/>
      <c r="G399" s="18"/>
    </row>
    <row r="400" spans="1:7" ht="15">
      <c r="A400" s="45"/>
      <c r="B400" s="193"/>
      <c r="C400" s="21"/>
      <c r="D400" s="12"/>
      <c r="E400" s="43"/>
      <c r="F400" s="500"/>
      <c r="G400" s="18"/>
    </row>
    <row r="401" spans="1:7" ht="15">
      <c r="A401" s="45"/>
      <c r="B401" s="110"/>
      <c r="C401" s="111"/>
      <c r="D401" s="12"/>
      <c r="E401" s="43"/>
      <c r="F401" s="500"/>
      <c r="G401" s="18"/>
    </row>
    <row r="402" spans="1:7" ht="15">
      <c r="A402" s="45"/>
      <c r="B402" s="193"/>
      <c r="C402" s="21"/>
      <c r="D402" s="12"/>
      <c r="E402" s="43"/>
      <c r="F402" s="500"/>
      <c r="G402" s="18"/>
    </row>
    <row r="403" spans="1:7" ht="15">
      <c r="A403" s="45"/>
      <c r="B403" s="128"/>
      <c r="C403" s="21"/>
      <c r="D403" s="12"/>
      <c r="E403" s="43"/>
      <c r="F403" s="500"/>
      <c r="G403" s="18"/>
    </row>
    <row r="404" spans="1:7" ht="15">
      <c r="A404" s="45"/>
      <c r="B404" s="128"/>
      <c r="C404" s="21"/>
      <c r="D404" s="12"/>
      <c r="E404" s="43"/>
      <c r="F404" s="504"/>
      <c r="G404" s="18"/>
    </row>
    <row r="405" spans="1:7" ht="15">
      <c r="A405" s="537"/>
      <c r="B405" s="538" t="s">
        <v>247</v>
      </c>
      <c r="C405" s="539"/>
      <c r="D405" s="540"/>
      <c r="E405" s="541"/>
      <c r="F405" s="507"/>
      <c r="G405" s="18"/>
    </row>
    <row r="406" spans="1:7" s="58" customFormat="1" ht="15.75" thickBot="1">
      <c r="A406" s="54"/>
      <c r="B406" s="33" t="s">
        <v>243</v>
      </c>
      <c r="C406" s="32"/>
      <c r="D406" s="19" t="s">
        <v>607</v>
      </c>
      <c r="E406" s="70"/>
      <c r="F406" s="499">
        <f>SUM(F374:F405)</f>
        <v>0</v>
      </c>
      <c r="G406" s="57"/>
    </row>
    <row r="407" spans="1:7" s="58" customFormat="1" ht="15.75" thickTop="1">
      <c r="A407" s="78"/>
      <c r="B407" s="79"/>
      <c r="C407" s="80"/>
      <c r="D407" s="81"/>
      <c r="E407" s="81"/>
      <c r="F407" s="513"/>
      <c r="G407" s="57"/>
    </row>
    <row r="408" spans="1:7" s="58" customFormat="1" ht="15.75" thickBot="1">
      <c r="A408" s="82"/>
      <c r="B408" s="83"/>
      <c r="C408" s="84"/>
      <c r="D408" s="85"/>
      <c r="E408" s="85"/>
      <c r="F408" s="514"/>
      <c r="G408" s="57"/>
    </row>
    <row r="409" spans="1:7" s="56" customFormat="1" ht="13.5" customHeight="1" thickTop="1">
      <c r="A409" s="51" t="s">
        <v>6</v>
      </c>
      <c r="B409" s="29" t="s">
        <v>7</v>
      </c>
      <c r="C409" s="34" t="s">
        <v>13</v>
      </c>
      <c r="D409" s="36" t="s">
        <v>14</v>
      </c>
      <c r="E409" s="40" t="s">
        <v>15</v>
      </c>
      <c r="F409" s="497" t="s">
        <v>22</v>
      </c>
      <c r="G409" s="55"/>
    </row>
    <row r="410" spans="1:7" s="56" customFormat="1" ht="13.5" customHeight="1">
      <c r="A410" s="53"/>
      <c r="B410" s="30"/>
      <c r="C410" s="35"/>
      <c r="D410" s="37"/>
      <c r="E410" s="399"/>
      <c r="F410" s="498"/>
      <c r="G410" s="55"/>
    </row>
    <row r="411" spans="1:7" s="56" customFormat="1" ht="13.5" customHeight="1">
      <c r="A411" s="53"/>
      <c r="B411" s="31" t="s">
        <v>244</v>
      </c>
      <c r="C411" s="35"/>
      <c r="D411" s="37"/>
      <c r="E411" s="399"/>
      <c r="F411" s="498"/>
      <c r="G411" s="55"/>
    </row>
    <row r="412" spans="1:7" s="56" customFormat="1" ht="13.5" customHeight="1">
      <c r="A412" s="53"/>
      <c r="B412" s="31"/>
      <c r="C412" s="35"/>
      <c r="D412" s="37"/>
      <c r="E412" s="399"/>
      <c r="F412" s="498"/>
      <c r="G412" s="55"/>
    </row>
    <row r="413" spans="1:7" s="56" customFormat="1" ht="15">
      <c r="A413" s="53"/>
      <c r="B413" s="59" t="s">
        <v>245</v>
      </c>
      <c r="C413" s="35"/>
      <c r="D413" s="37"/>
      <c r="E413" s="399"/>
      <c r="F413" s="498"/>
      <c r="G413" s="55"/>
    </row>
    <row r="414" spans="1:7" s="56" customFormat="1" ht="15">
      <c r="A414" s="53"/>
      <c r="B414" s="59"/>
      <c r="C414" s="35"/>
      <c r="D414" s="37"/>
      <c r="E414" s="399"/>
      <c r="F414" s="498"/>
      <c r="G414" s="55"/>
    </row>
    <row r="415" spans="1:7" ht="15">
      <c r="A415" s="45"/>
      <c r="B415" s="31" t="s">
        <v>346</v>
      </c>
      <c r="C415" s="21"/>
      <c r="D415" s="12"/>
      <c r="E415" s="43"/>
      <c r="F415" s="500"/>
      <c r="G415" s="18"/>
    </row>
    <row r="416" spans="1:7" ht="15">
      <c r="A416" s="45"/>
      <c r="B416" s="188"/>
      <c r="C416" s="21"/>
      <c r="D416" s="12"/>
      <c r="E416" s="43"/>
      <c r="F416" s="500"/>
      <c r="G416" s="18"/>
    </row>
    <row r="417" spans="1:7" s="76" customFormat="1" ht="38.25">
      <c r="A417" s="171"/>
      <c r="B417" s="148" t="s">
        <v>367</v>
      </c>
      <c r="C417" s="73"/>
      <c r="D417" s="74"/>
      <c r="E417" s="401"/>
      <c r="F417" s="501"/>
      <c r="G417" s="75"/>
    </row>
    <row r="418" spans="1:7" s="2" customFormat="1" ht="15">
      <c r="A418" s="189"/>
      <c r="B418" s="77"/>
      <c r="C418" s="21"/>
      <c r="D418" s="190"/>
      <c r="E418" s="191"/>
      <c r="F418" s="502"/>
      <c r="G418" s="192"/>
    </row>
    <row r="419" spans="1:7" ht="39">
      <c r="A419" s="45" t="s">
        <v>10</v>
      </c>
      <c r="B419" s="390" t="s">
        <v>352</v>
      </c>
      <c r="C419" s="21" t="s">
        <v>4</v>
      </c>
      <c r="D419" s="12">
        <v>24</v>
      </c>
      <c r="E419" s="481"/>
      <c r="F419" s="500">
        <f>D419*E419</f>
        <v>0</v>
      </c>
      <c r="G419" s="18"/>
    </row>
    <row r="420" spans="1:7" ht="15">
      <c r="A420" s="45"/>
      <c r="B420" s="194"/>
      <c r="C420" s="21"/>
      <c r="D420" s="12"/>
      <c r="E420" s="43"/>
      <c r="F420" s="500"/>
      <c r="G420" s="18"/>
    </row>
    <row r="421" spans="1:7" ht="15">
      <c r="A421" s="45"/>
      <c r="B421" s="195" t="s">
        <v>361</v>
      </c>
      <c r="C421" s="21"/>
      <c r="D421" s="12"/>
      <c r="E421" s="43"/>
      <c r="F421" s="500"/>
      <c r="G421" s="18"/>
    </row>
    <row r="422" spans="1:7" ht="15">
      <c r="A422" s="45"/>
      <c r="B422" s="194"/>
      <c r="C422" s="21"/>
      <c r="D422" s="12"/>
      <c r="E422" s="43"/>
      <c r="F422" s="500"/>
      <c r="G422" s="18"/>
    </row>
    <row r="423" spans="1:7" ht="39">
      <c r="A423" s="45" t="s">
        <v>3</v>
      </c>
      <c r="B423" s="194" t="s">
        <v>595</v>
      </c>
      <c r="C423" s="21" t="s">
        <v>4</v>
      </c>
      <c r="D423" s="12">
        <v>24</v>
      </c>
      <c r="E423" s="481"/>
      <c r="F423" s="500">
        <f>D423*E423</f>
        <v>0</v>
      </c>
      <c r="G423" s="18"/>
    </row>
    <row r="424" spans="1:7" ht="15">
      <c r="A424" s="45"/>
      <c r="B424" s="196"/>
      <c r="C424" s="21"/>
      <c r="D424" s="12"/>
      <c r="E424" s="43"/>
      <c r="F424" s="500"/>
      <c r="G424" s="18"/>
    </row>
    <row r="425" spans="1:7" ht="15">
      <c r="A425" s="45"/>
      <c r="B425" s="391" t="s">
        <v>354</v>
      </c>
      <c r="C425" s="111"/>
      <c r="D425" s="12"/>
      <c r="E425" s="43"/>
      <c r="F425" s="500"/>
      <c r="G425" s="18"/>
    </row>
    <row r="426" spans="1:7" ht="15">
      <c r="A426" s="45"/>
      <c r="B426" s="110"/>
      <c r="C426" s="111"/>
      <c r="D426" s="12"/>
      <c r="E426" s="43"/>
      <c r="F426" s="500"/>
      <c r="G426" s="18"/>
    </row>
    <row r="427" spans="1:7" ht="51">
      <c r="A427" s="45" t="s">
        <v>11</v>
      </c>
      <c r="B427" s="86" t="s">
        <v>355</v>
      </c>
      <c r="C427" s="21" t="s">
        <v>4</v>
      </c>
      <c r="D427" s="12">
        <v>25</v>
      </c>
      <c r="E427" s="481"/>
      <c r="F427" s="500">
        <f>D427*E427</f>
        <v>0</v>
      </c>
      <c r="G427" s="18"/>
    </row>
    <row r="428" spans="1:7" ht="15">
      <c r="A428" s="45"/>
      <c r="B428" s="128"/>
      <c r="C428" s="21"/>
      <c r="D428" s="12"/>
      <c r="E428" s="43"/>
      <c r="F428" s="500"/>
      <c r="G428" s="18"/>
    </row>
    <row r="429" spans="1:7" ht="25.5">
      <c r="A429" s="45"/>
      <c r="B429" s="392" t="s">
        <v>356</v>
      </c>
      <c r="C429" s="21"/>
      <c r="D429" s="12"/>
      <c r="E429" s="43"/>
      <c r="F429" s="500"/>
      <c r="G429" s="18"/>
    </row>
    <row r="430" spans="1:7" ht="15">
      <c r="A430" s="45"/>
      <c r="B430" s="393"/>
      <c r="C430" s="21"/>
      <c r="D430" s="12"/>
      <c r="E430" s="43"/>
      <c r="F430" s="500"/>
      <c r="G430" s="18"/>
    </row>
    <row r="431" spans="1:7" ht="15">
      <c r="A431" s="45" t="s">
        <v>2</v>
      </c>
      <c r="B431" s="394" t="s">
        <v>358</v>
      </c>
      <c r="C431" s="21" t="s">
        <v>4</v>
      </c>
      <c r="D431" s="12">
        <f>D427</f>
        <v>25</v>
      </c>
      <c r="E431" s="481"/>
      <c r="F431" s="500">
        <f>D431*E431</f>
        <v>0</v>
      </c>
      <c r="G431" s="18"/>
    </row>
    <row r="432" spans="1:7" ht="15">
      <c r="A432" s="45"/>
      <c r="B432" s="394"/>
      <c r="C432" s="21"/>
      <c r="D432" s="12"/>
      <c r="E432" s="43"/>
      <c r="F432" s="500"/>
      <c r="G432" s="18"/>
    </row>
    <row r="433" spans="1:7" ht="15">
      <c r="A433" s="45"/>
      <c r="B433" s="395" t="s">
        <v>354</v>
      </c>
      <c r="C433" s="21"/>
      <c r="D433" s="12"/>
      <c r="E433" s="43"/>
      <c r="F433" s="500"/>
      <c r="G433" s="18"/>
    </row>
    <row r="434" spans="1:7" ht="15">
      <c r="A434" s="45"/>
      <c r="B434" s="394"/>
      <c r="C434" s="21"/>
      <c r="D434" s="12"/>
      <c r="E434" s="43"/>
      <c r="F434" s="500"/>
      <c r="G434" s="18"/>
    </row>
    <row r="435" spans="1:7" ht="38.25">
      <c r="A435" s="45" t="s">
        <v>18</v>
      </c>
      <c r="B435" s="394" t="s">
        <v>359</v>
      </c>
      <c r="C435" s="21" t="s">
        <v>4</v>
      </c>
      <c r="D435" s="12">
        <f>D427</f>
        <v>25</v>
      </c>
      <c r="E435" s="481"/>
      <c r="F435" s="500">
        <f>D435*E435</f>
        <v>0</v>
      </c>
      <c r="G435" s="18"/>
    </row>
    <row r="436" spans="1:7" ht="15">
      <c r="A436" s="45"/>
      <c r="B436" s="265"/>
      <c r="C436" s="21"/>
      <c r="D436" s="12"/>
      <c r="E436" s="43"/>
      <c r="F436" s="500"/>
      <c r="G436" s="18"/>
    </row>
    <row r="437" spans="1:7" ht="15">
      <c r="A437" s="45"/>
      <c r="B437" s="265"/>
      <c r="C437" s="21"/>
      <c r="D437" s="12"/>
      <c r="E437" s="43"/>
      <c r="F437" s="500"/>
      <c r="G437" s="18"/>
    </row>
    <row r="438" spans="1:7" ht="15">
      <c r="A438" s="45"/>
      <c r="B438" s="265"/>
      <c r="C438" s="21"/>
      <c r="D438" s="12"/>
      <c r="E438" s="43"/>
      <c r="F438" s="500"/>
      <c r="G438" s="18"/>
    </row>
    <row r="439" spans="1:7" ht="15">
      <c r="A439" s="45"/>
      <c r="B439" s="265"/>
      <c r="C439" s="21"/>
      <c r="D439" s="12"/>
      <c r="E439" s="43"/>
      <c r="F439" s="500"/>
      <c r="G439" s="18"/>
    </row>
    <row r="440" spans="1:7" ht="15">
      <c r="A440" s="45"/>
      <c r="B440" s="128"/>
      <c r="C440" s="21"/>
      <c r="D440" s="12"/>
      <c r="E440" s="43"/>
      <c r="F440" s="504"/>
      <c r="G440" s="18"/>
    </row>
    <row r="441" spans="1:7" ht="15">
      <c r="A441" s="537"/>
      <c r="B441" s="538" t="s">
        <v>248</v>
      </c>
      <c r="C441" s="539"/>
      <c r="D441" s="540"/>
      <c r="E441" s="541"/>
      <c r="F441" s="507"/>
      <c r="G441" s="18"/>
    </row>
    <row r="442" spans="1:7" s="58" customFormat="1" ht="15.75" thickBot="1">
      <c r="A442" s="54"/>
      <c r="B442" s="33" t="s">
        <v>246</v>
      </c>
      <c r="C442" s="32"/>
      <c r="D442" s="19" t="s">
        <v>607</v>
      </c>
      <c r="E442" s="70"/>
      <c r="F442" s="499">
        <f>SUM(F419:F437)</f>
        <v>0</v>
      </c>
      <c r="G442" s="57"/>
    </row>
    <row r="443" spans="1:7" s="58" customFormat="1" ht="15.75" thickTop="1">
      <c r="A443" s="78"/>
      <c r="B443" s="79"/>
      <c r="C443" s="80"/>
      <c r="D443" s="81"/>
      <c r="E443" s="81"/>
      <c r="F443" s="513"/>
      <c r="G443" s="57"/>
    </row>
    <row r="444" spans="1:7" s="58" customFormat="1" ht="15.75" thickBot="1">
      <c r="A444" s="82"/>
      <c r="B444" s="83"/>
      <c r="C444" s="84"/>
      <c r="D444" s="85"/>
      <c r="E444" s="85"/>
      <c r="F444" s="514"/>
      <c r="G444" s="57"/>
    </row>
    <row r="445" spans="1:7" s="56" customFormat="1" ht="13.5" customHeight="1" thickTop="1">
      <c r="A445" s="51" t="s">
        <v>6</v>
      </c>
      <c r="B445" s="29" t="s">
        <v>7</v>
      </c>
      <c r="C445" s="34" t="s">
        <v>13</v>
      </c>
      <c r="D445" s="36" t="s">
        <v>14</v>
      </c>
      <c r="E445" s="40" t="s">
        <v>15</v>
      </c>
      <c r="F445" s="497" t="s">
        <v>22</v>
      </c>
      <c r="G445" s="55"/>
    </row>
    <row r="446" spans="1:7" s="56" customFormat="1" ht="13.5" customHeight="1">
      <c r="A446" s="53"/>
      <c r="B446" s="30"/>
      <c r="C446" s="35"/>
      <c r="D446" s="37"/>
      <c r="E446" s="399"/>
      <c r="F446" s="498"/>
      <c r="G446" s="55"/>
    </row>
    <row r="447" spans="1:7" s="56" customFormat="1" ht="13.5" customHeight="1">
      <c r="A447" s="53"/>
      <c r="B447" s="31" t="s">
        <v>306</v>
      </c>
      <c r="C447" s="35"/>
      <c r="D447" s="37"/>
      <c r="E447" s="399"/>
      <c r="F447" s="498"/>
      <c r="G447" s="55"/>
    </row>
    <row r="448" spans="1:7" s="56" customFormat="1" ht="13.5" customHeight="1">
      <c r="A448" s="53"/>
      <c r="B448" s="31"/>
      <c r="C448" s="35"/>
      <c r="D448" s="37"/>
      <c r="E448" s="399"/>
      <c r="F448" s="498"/>
      <c r="G448" s="55"/>
    </row>
    <row r="449" spans="1:7" s="56" customFormat="1" ht="15">
      <c r="A449" s="53"/>
      <c r="B449" s="59" t="s">
        <v>307</v>
      </c>
      <c r="C449" s="35"/>
      <c r="D449" s="37"/>
      <c r="E449" s="399"/>
      <c r="F449" s="498"/>
      <c r="G449" s="55"/>
    </row>
    <row r="450" spans="1:7" s="56" customFormat="1" ht="15">
      <c r="A450" s="53"/>
      <c r="B450" s="59"/>
      <c r="C450" s="35"/>
      <c r="D450" s="37"/>
      <c r="E450" s="399"/>
      <c r="F450" s="498"/>
      <c r="G450" s="55"/>
    </row>
    <row r="451" spans="1:7" s="56" customFormat="1" ht="15">
      <c r="A451" s="53"/>
      <c r="B451" s="59" t="s">
        <v>388</v>
      </c>
      <c r="C451" s="35"/>
      <c r="D451" s="37"/>
      <c r="E451" s="399"/>
      <c r="F451" s="498"/>
      <c r="G451" s="55"/>
    </row>
    <row r="452" spans="1:7" s="56" customFormat="1" ht="15">
      <c r="A452" s="53"/>
      <c r="B452" s="59"/>
      <c r="C452" s="35"/>
      <c r="D452" s="37"/>
      <c r="E452" s="399"/>
      <c r="F452" s="498"/>
      <c r="G452" s="55"/>
    </row>
    <row r="453" spans="1:7" ht="38.25">
      <c r="A453" s="171" t="s">
        <v>10</v>
      </c>
      <c r="B453" s="199" t="s">
        <v>315</v>
      </c>
      <c r="C453" s="169" t="s">
        <v>4</v>
      </c>
      <c r="D453" s="170">
        <v>120</v>
      </c>
      <c r="E453" s="482"/>
      <c r="F453" s="505">
        <f>E453*D453</f>
        <v>0</v>
      </c>
      <c r="G453" s="18"/>
    </row>
    <row r="454" spans="1:7" ht="15">
      <c r="A454" s="168"/>
      <c r="B454" s="110"/>
      <c r="C454" s="169"/>
      <c r="D454" s="170"/>
      <c r="E454" s="400"/>
      <c r="F454" s="505"/>
      <c r="G454" s="18"/>
    </row>
    <row r="455" spans="1:7" ht="25.5">
      <c r="A455" s="168"/>
      <c r="B455" s="200" t="s">
        <v>300</v>
      </c>
      <c r="C455" s="169"/>
      <c r="D455" s="170"/>
      <c r="E455" s="400"/>
      <c r="F455" s="505"/>
      <c r="G455" s="18"/>
    </row>
    <row r="456" spans="1:7" ht="15">
      <c r="A456" s="168"/>
      <c r="B456" s="110"/>
      <c r="C456" s="169"/>
      <c r="D456" s="170"/>
      <c r="E456" s="400"/>
      <c r="F456" s="505"/>
      <c r="G456" s="18"/>
    </row>
    <row r="457" spans="1:7" ht="25.5">
      <c r="A457" s="168" t="s">
        <v>3</v>
      </c>
      <c r="B457" s="110" t="s">
        <v>301</v>
      </c>
      <c r="C457" s="169" t="s">
        <v>4</v>
      </c>
      <c r="D457" s="170">
        <f>D453</f>
        <v>120</v>
      </c>
      <c r="E457" s="482"/>
      <c r="F457" s="505">
        <f>E457*D457</f>
        <v>0</v>
      </c>
      <c r="G457" s="18"/>
    </row>
    <row r="458" spans="1:7" ht="15">
      <c r="A458" s="168"/>
      <c r="B458" s="110"/>
      <c r="C458" s="169"/>
      <c r="D458" s="170"/>
      <c r="E458" s="400"/>
      <c r="F458" s="505"/>
      <c r="G458" s="18"/>
    </row>
    <row r="459" spans="1:7" ht="15">
      <c r="A459" s="168"/>
      <c r="B459" s="201" t="s">
        <v>302</v>
      </c>
      <c r="C459" s="169"/>
      <c r="D459" s="170"/>
      <c r="E459" s="400"/>
      <c r="F459" s="505"/>
      <c r="G459" s="18"/>
    </row>
    <row r="460" spans="1:7" ht="15">
      <c r="A460" s="168"/>
      <c r="B460" s="110"/>
      <c r="C460" s="169"/>
      <c r="D460" s="170"/>
      <c r="E460" s="400"/>
      <c r="F460" s="505"/>
      <c r="G460" s="18"/>
    </row>
    <row r="461" spans="1:7" ht="51">
      <c r="A461" s="171" t="s">
        <v>11</v>
      </c>
      <c r="B461" s="202" t="s">
        <v>303</v>
      </c>
      <c r="C461" s="169" t="s">
        <v>4</v>
      </c>
      <c r="D461" s="170">
        <f>D453</f>
        <v>120</v>
      </c>
      <c r="E461" s="482"/>
      <c r="F461" s="505">
        <f>E461*D461</f>
        <v>0</v>
      </c>
      <c r="G461" s="18"/>
    </row>
    <row r="462" spans="1:7" ht="15">
      <c r="A462" s="45"/>
      <c r="B462" s="31"/>
      <c r="C462" s="21"/>
      <c r="D462" s="12"/>
      <c r="E462" s="43"/>
      <c r="F462" s="500"/>
      <c r="G462" s="18"/>
    </row>
    <row r="463" spans="1:7" ht="15">
      <c r="A463" s="380" t="s">
        <v>2</v>
      </c>
      <c r="B463" s="381" t="s">
        <v>348</v>
      </c>
      <c r="C463" s="382" t="s">
        <v>201</v>
      </c>
      <c r="D463" s="383">
        <v>65</v>
      </c>
      <c r="E463" s="484"/>
      <c r="F463" s="386">
        <f>D463*E463</f>
        <v>0</v>
      </c>
      <c r="G463" s="18"/>
    </row>
    <row r="464" spans="1:7" ht="15">
      <c r="A464" s="380"/>
      <c r="B464" s="381"/>
      <c r="C464" s="382"/>
      <c r="D464" s="383"/>
      <c r="E464" s="387"/>
      <c r="F464" s="386"/>
      <c r="G464" s="18"/>
    </row>
    <row r="465" spans="1:7" ht="15">
      <c r="A465" s="168"/>
      <c r="B465" s="413" t="s">
        <v>379</v>
      </c>
      <c r="C465" s="169"/>
      <c r="D465" s="170"/>
      <c r="E465" s="400"/>
      <c r="F465" s="505"/>
      <c r="G465" s="18"/>
    </row>
    <row r="466" spans="1:7" ht="15">
      <c r="A466" s="168"/>
      <c r="B466" s="414"/>
      <c r="C466" s="169"/>
      <c r="D466" s="170"/>
      <c r="E466" s="400"/>
      <c r="F466" s="505"/>
      <c r="G466" s="18"/>
    </row>
    <row r="467" spans="1:7" ht="25.5">
      <c r="A467" s="171" t="s">
        <v>18</v>
      </c>
      <c r="B467" s="415" t="s">
        <v>380</v>
      </c>
      <c r="C467" s="169" t="s">
        <v>4</v>
      </c>
      <c r="D467" s="170">
        <f>D453</f>
        <v>120</v>
      </c>
      <c r="E467" s="482"/>
      <c r="F467" s="505">
        <f>E467*D467</f>
        <v>0</v>
      </c>
      <c r="G467" s="18"/>
    </row>
    <row r="468" spans="1:7" ht="15">
      <c r="A468" s="45"/>
      <c r="B468" s="202"/>
      <c r="C468" s="21"/>
      <c r="D468" s="12"/>
      <c r="E468" s="43"/>
      <c r="F468" s="500"/>
      <c r="G468" s="18"/>
    </row>
    <row r="469" spans="1:7" ht="15">
      <c r="A469" s="48" t="s">
        <v>19</v>
      </c>
      <c r="B469" s="416" t="s">
        <v>381</v>
      </c>
      <c r="C469" s="382" t="s">
        <v>201</v>
      </c>
      <c r="D469" s="383">
        <v>65</v>
      </c>
      <c r="E469" s="484"/>
      <c r="F469" s="386">
        <f>D469*E469</f>
        <v>0</v>
      </c>
      <c r="G469" s="18"/>
    </row>
    <row r="470" spans="1:7" s="76" customFormat="1" ht="15">
      <c r="A470" s="171"/>
      <c r="B470" s="148"/>
      <c r="C470" s="73"/>
      <c r="D470" s="74"/>
      <c r="E470" s="401"/>
      <c r="F470" s="501"/>
      <c r="G470" s="75"/>
    </row>
    <row r="471" spans="1:7" ht="15">
      <c r="A471" s="45"/>
      <c r="B471" s="418"/>
      <c r="C471" s="21"/>
      <c r="D471" s="12"/>
      <c r="E471" s="71"/>
      <c r="F471" s="500"/>
      <c r="G471" s="18"/>
    </row>
    <row r="472" spans="1:7" ht="15">
      <c r="A472" s="45"/>
      <c r="B472" s="418"/>
      <c r="C472" s="21"/>
      <c r="D472" s="12"/>
      <c r="E472" s="71"/>
      <c r="F472" s="500"/>
      <c r="G472" s="18"/>
    </row>
    <row r="473" spans="1:7" ht="15">
      <c r="A473" s="45"/>
      <c r="B473" s="418"/>
      <c r="C473" s="21"/>
      <c r="D473" s="12"/>
      <c r="E473" s="71"/>
      <c r="F473" s="500"/>
      <c r="G473" s="18"/>
    </row>
    <row r="474" spans="1:7" ht="15">
      <c r="A474" s="45"/>
      <c r="B474" s="418"/>
      <c r="C474" s="21"/>
      <c r="D474" s="12"/>
      <c r="E474" s="71"/>
      <c r="F474" s="500"/>
      <c r="G474" s="18"/>
    </row>
    <row r="475" spans="1:7" ht="15">
      <c r="A475" s="45"/>
      <c r="B475" s="419"/>
      <c r="C475" s="21"/>
      <c r="D475" s="12"/>
      <c r="E475" s="71"/>
      <c r="F475" s="516"/>
      <c r="G475" s="18"/>
    </row>
    <row r="476" spans="1:7" ht="15">
      <c r="A476" s="45"/>
      <c r="B476" s="196"/>
      <c r="C476" s="21"/>
      <c r="D476" s="12"/>
      <c r="E476" s="71"/>
      <c r="F476" s="500"/>
      <c r="G476" s="18"/>
    </row>
    <row r="477" spans="1:7" ht="15">
      <c r="A477" s="45"/>
      <c r="B477" s="419"/>
      <c r="C477" s="21"/>
      <c r="D477" s="12"/>
      <c r="E477" s="71"/>
      <c r="F477" s="516"/>
      <c r="G477" s="18"/>
    </row>
    <row r="478" spans="1:7" ht="15">
      <c r="A478" s="45"/>
      <c r="B478" s="419"/>
      <c r="C478" s="21"/>
      <c r="D478" s="12"/>
      <c r="E478" s="71"/>
      <c r="F478" s="516"/>
      <c r="G478" s="18"/>
    </row>
    <row r="479" spans="1:7" ht="15">
      <c r="A479" s="45"/>
      <c r="B479" s="419"/>
      <c r="C479" s="21"/>
      <c r="D479" s="12"/>
      <c r="E479" s="71"/>
      <c r="F479" s="516"/>
      <c r="G479" s="18"/>
    </row>
    <row r="480" spans="1:7" s="76" customFormat="1" ht="15">
      <c r="A480" s="203"/>
      <c r="B480" s="204"/>
      <c r="C480" s="73"/>
      <c r="D480" s="205"/>
      <c r="E480" s="420"/>
      <c r="F480" s="501"/>
      <c r="G480" s="75"/>
    </row>
    <row r="481" spans="1:7" ht="15">
      <c r="A481" s="358"/>
      <c r="B481" s="202"/>
      <c r="C481" s="211"/>
      <c r="D481" s="12"/>
      <c r="E481" s="43"/>
      <c r="F481" s="489"/>
      <c r="G481" s="18"/>
    </row>
    <row r="482" spans="1:7" s="58" customFormat="1" ht="15.75" thickBot="1">
      <c r="A482" s="531"/>
      <c r="B482" s="532" t="s">
        <v>210</v>
      </c>
      <c r="C482" s="533"/>
      <c r="D482" s="534" t="s">
        <v>607</v>
      </c>
      <c r="E482" s="535"/>
      <c r="F482" s="561">
        <f>SUM(F447:F480)</f>
        <v>0</v>
      </c>
      <c r="G482" s="57"/>
    </row>
    <row r="483" spans="1:7" ht="15.75" thickTop="1">
      <c r="A483" s="363"/>
      <c r="B483" s="367"/>
      <c r="C483" s="364"/>
      <c r="D483" s="117"/>
      <c r="E483" s="94"/>
      <c r="F483" s="493"/>
      <c r="G483" s="18"/>
    </row>
    <row r="484" spans="1:7" ht="15.75" thickBot="1">
      <c r="A484" s="365"/>
      <c r="B484" s="368"/>
      <c r="C484" s="366"/>
      <c r="D484" s="119"/>
      <c r="E484" s="99"/>
      <c r="F484" s="494"/>
      <c r="G484" s="18"/>
    </row>
    <row r="485" spans="1:7" s="56" customFormat="1" ht="13.5" customHeight="1" thickTop="1">
      <c r="A485" s="51" t="s">
        <v>6</v>
      </c>
      <c r="B485" s="29" t="s">
        <v>7</v>
      </c>
      <c r="C485" s="34" t="s">
        <v>13</v>
      </c>
      <c r="D485" s="36" t="s">
        <v>14</v>
      </c>
      <c r="E485" s="40" t="s">
        <v>15</v>
      </c>
      <c r="F485" s="486" t="s">
        <v>22</v>
      </c>
      <c r="G485" s="55"/>
    </row>
    <row r="486" spans="1:7" s="56" customFormat="1" ht="13.5" customHeight="1">
      <c r="A486" s="53"/>
      <c r="B486" s="30"/>
      <c r="C486" s="35"/>
      <c r="D486" s="37"/>
      <c r="E486" s="41"/>
      <c r="F486" s="487"/>
      <c r="G486" s="55"/>
    </row>
    <row r="487" spans="1:7" s="56" customFormat="1" ht="13.5" customHeight="1">
      <c r="A487" s="53"/>
      <c r="B487" s="31" t="s">
        <v>306</v>
      </c>
      <c r="C487" s="35"/>
      <c r="D487" s="37"/>
      <c r="E487" s="41"/>
      <c r="F487" s="487"/>
      <c r="G487" s="55"/>
    </row>
    <row r="488" spans="1:7" s="56" customFormat="1" ht="13.5" customHeight="1">
      <c r="A488" s="53"/>
      <c r="B488" s="31"/>
      <c r="C488" s="35"/>
      <c r="D488" s="37"/>
      <c r="E488" s="41"/>
      <c r="F488" s="487"/>
      <c r="G488" s="55"/>
    </row>
    <row r="489" spans="1:7" s="56" customFormat="1" ht="13.5" customHeight="1">
      <c r="A489" s="53"/>
      <c r="B489" s="59" t="s">
        <v>402</v>
      </c>
      <c r="C489" s="35"/>
      <c r="D489" s="37"/>
      <c r="E489" s="41"/>
      <c r="F489" s="487"/>
      <c r="G489" s="55"/>
    </row>
    <row r="490" spans="1:7" s="56" customFormat="1" ht="15">
      <c r="A490" s="53"/>
      <c r="B490" s="59"/>
      <c r="C490" s="35"/>
      <c r="D490" s="37"/>
      <c r="E490" s="41"/>
      <c r="F490" s="487"/>
      <c r="G490" s="55"/>
    </row>
    <row r="491" spans="1:7" s="58" customFormat="1" ht="15">
      <c r="A491" s="54"/>
      <c r="B491" s="127" t="s">
        <v>211</v>
      </c>
      <c r="C491" s="32"/>
      <c r="D491" s="19" t="s">
        <v>607</v>
      </c>
      <c r="E491" s="70"/>
      <c r="F491" s="492">
        <f>F482</f>
        <v>0</v>
      </c>
      <c r="G491" s="57"/>
    </row>
    <row r="492" spans="1:7" s="76" customFormat="1" ht="15">
      <c r="A492" s="203"/>
      <c r="B492" s="206" t="s">
        <v>387</v>
      </c>
      <c r="C492" s="73"/>
      <c r="D492" s="205"/>
      <c r="E492" s="401"/>
      <c r="F492" s="501"/>
      <c r="G492" s="75"/>
    </row>
    <row r="493" spans="1:7" s="2" customFormat="1" ht="15">
      <c r="A493" s="189"/>
      <c r="B493" s="47"/>
      <c r="C493" s="207"/>
      <c r="D493" s="208"/>
      <c r="E493" s="209"/>
      <c r="F493" s="515"/>
      <c r="G493" s="87"/>
    </row>
    <row r="494" spans="1:7" s="2" customFormat="1" ht="51.75">
      <c r="A494" s="189" t="s">
        <v>10</v>
      </c>
      <c r="B494" s="390" t="s">
        <v>399</v>
      </c>
      <c r="C494" s="20" t="s">
        <v>392</v>
      </c>
      <c r="D494" s="422">
        <v>1</v>
      </c>
      <c r="E494" s="485"/>
      <c r="F494" s="500">
        <f>E494*D494</f>
        <v>0</v>
      </c>
      <c r="G494" s="87"/>
    </row>
    <row r="495" spans="1:7" s="2" customFormat="1" ht="15">
      <c r="A495" s="189"/>
      <c r="B495" s="77"/>
      <c r="C495" s="21"/>
      <c r="D495" s="190"/>
      <c r="E495" s="191"/>
      <c r="F495" s="502"/>
      <c r="G495" s="87"/>
    </row>
    <row r="496" spans="1:7" s="2" customFormat="1" ht="38.25">
      <c r="A496" s="189"/>
      <c r="B496" s="421" t="s">
        <v>390</v>
      </c>
      <c r="C496" s="21"/>
      <c r="D496" s="190"/>
      <c r="E496" s="191"/>
      <c r="F496" s="502"/>
      <c r="G496" s="87"/>
    </row>
    <row r="497" spans="1:7" ht="15">
      <c r="A497" s="45"/>
      <c r="B497" s="128"/>
      <c r="C497" s="21"/>
      <c r="D497" s="12"/>
      <c r="E497" s="43"/>
      <c r="F497" s="500"/>
      <c r="G497" s="18"/>
    </row>
    <row r="498" spans="1:7" ht="15">
      <c r="A498" s="45" t="s">
        <v>3</v>
      </c>
      <c r="B498" s="193" t="s">
        <v>391</v>
      </c>
      <c r="C498" s="20" t="s">
        <v>392</v>
      </c>
      <c r="D498" s="422">
        <v>1</v>
      </c>
      <c r="E498" s="485"/>
      <c r="F498" s="500">
        <f>E498*D498</f>
        <v>0</v>
      </c>
      <c r="G498" s="18"/>
    </row>
    <row r="499" spans="1:7" ht="15">
      <c r="A499" s="45"/>
      <c r="B499" s="193"/>
      <c r="C499" s="21"/>
      <c r="D499" s="12"/>
      <c r="E499" s="43"/>
      <c r="F499" s="500"/>
      <c r="G499" s="18"/>
    </row>
    <row r="500" spans="1:7" ht="15">
      <c r="A500" s="45"/>
      <c r="B500" s="423" t="s">
        <v>393</v>
      </c>
      <c r="C500" s="21"/>
      <c r="D500" s="12"/>
      <c r="E500" s="43"/>
      <c r="F500" s="500"/>
      <c r="G500" s="18"/>
    </row>
    <row r="501" spans="1:7" ht="15">
      <c r="A501" s="45"/>
      <c r="B501" s="193"/>
      <c r="C501" s="21"/>
      <c r="D501" s="12"/>
      <c r="E501" s="43"/>
      <c r="F501" s="500"/>
      <c r="G501" s="18"/>
    </row>
    <row r="502" spans="1:7" ht="51.75">
      <c r="A502" s="45" t="s">
        <v>11</v>
      </c>
      <c r="B502" s="390" t="s">
        <v>398</v>
      </c>
      <c r="C502" s="20" t="s">
        <v>4</v>
      </c>
      <c r="D502" s="422">
        <v>72</v>
      </c>
      <c r="E502" s="485"/>
      <c r="F502" s="500">
        <f>E502*D502</f>
        <v>0</v>
      </c>
      <c r="G502" s="18"/>
    </row>
    <row r="503" spans="1:7" ht="15">
      <c r="A503" s="45"/>
      <c r="B503" s="193"/>
      <c r="C503" s="21"/>
      <c r="D503" s="12"/>
      <c r="E503" s="43"/>
      <c r="F503" s="500"/>
      <c r="G503" s="18"/>
    </row>
    <row r="504" spans="1:7" ht="26.25">
      <c r="A504" s="45" t="s">
        <v>2</v>
      </c>
      <c r="B504" s="194" t="s">
        <v>400</v>
      </c>
      <c r="C504" s="20" t="s">
        <v>4</v>
      </c>
      <c r="D504" s="422">
        <v>72</v>
      </c>
      <c r="E504" s="485"/>
      <c r="F504" s="500">
        <f>E504*D504</f>
        <v>0</v>
      </c>
      <c r="G504" s="18"/>
    </row>
    <row r="505" spans="1:7" ht="15">
      <c r="A505" s="45"/>
      <c r="B505" s="193"/>
      <c r="C505" s="21"/>
      <c r="D505" s="12"/>
      <c r="E505" s="43"/>
      <c r="F505" s="500"/>
      <c r="G505" s="18"/>
    </row>
    <row r="506" spans="1:7" ht="15">
      <c r="A506" s="45" t="s">
        <v>18</v>
      </c>
      <c r="B506" s="193" t="s">
        <v>401</v>
      </c>
      <c r="C506" s="20" t="s">
        <v>4</v>
      </c>
      <c r="D506" s="422">
        <f>5*1*1</f>
        <v>5</v>
      </c>
      <c r="E506" s="485"/>
      <c r="F506" s="500">
        <f>E506*D506</f>
        <v>0</v>
      </c>
      <c r="G506" s="18"/>
    </row>
    <row r="507" spans="1:7" ht="15">
      <c r="A507" s="45"/>
      <c r="B507" s="193"/>
      <c r="C507" s="21"/>
      <c r="D507" s="12"/>
      <c r="E507" s="43"/>
      <c r="F507" s="500"/>
      <c r="G507" s="18"/>
    </row>
    <row r="508" spans="1:7" ht="15">
      <c r="A508" s="45"/>
      <c r="B508" s="423" t="s">
        <v>394</v>
      </c>
      <c r="C508" s="21"/>
      <c r="D508" s="12"/>
      <c r="E508" s="43"/>
      <c r="F508" s="500"/>
      <c r="G508" s="18"/>
    </row>
    <row r="509" spans="1:7" ht="15">
      <c r="A509" s="45"/>
      <c r="B509" s="193"/>
      <c r="C509" s="21"/>
      <c r="D509" s="12"/>
      <c r="E509" s="43"/>
      <c r="F509" s="500"/>
      <c r="G509" s="18"/>
    </row>
    <row r="510" spans="1:7" ht="39">
      <c r="A510" s="45" t="s">
        <v>19</v>
      </c>
      <c r="B510" s="390" t="s">
        <v>395</v>
      </c>
      <c r="C510" s="20" t="s">
        <v>392</v>
      </c>
      <c r="D510" s="422">
        <v>5</v>
      </c>
      <c r="E510" s="485"/>
      <c r="F510" s="500">
        <f>E510*D510</f>
        <v>0</v>
      </c>
      <c r="G510" s="18"/>
    </row>
    <row r="511" spans="1:7" ht="15">
      <c r="A511" s="45"/>
      <c r="B511" s="193"/>
      <c r="C511" s="21"/>
      <c r="D511" s="12"/>
      <c r="E511" s="43"/>
      <c r="F511" s="500"/>
      <c r="G511" s="18"/>
    </row>
    <row r="512" spans="1:7" ht="38.25">
      <c r="A512" s="45"/>
      <c r="B512" s="44" t="s">
        <v>396</v>
      </c>
      <c r="C512" s="21"/>
      <c r="D512" s="12"/>
      <c r="E512" s="43"/>
      <c r="F512" s="500"/>
      <c r="G512" s="18"/>
    </row>
    <row r="513" spans="1:7" ht="15">
      <c r="A513" s="45"/>
      <c r="B513" s="193"/>
      <c r="C513" s="21"/>
      <c r="D513" s="12"/>
      <c r="E513" s="43"/>
      <c r="F513" s="500"/>
      <c r="G513" s="18"/>
    </row>
    <row r="514" spans="1:7" ht="25.5">
      <c r="A514" s="45" t="s">
        <v>20</v>
      </c>
      <c r="B514" s="394" t="s">
        <v>397</v>
      </c>
      <c r="C514" s="20" t="s">
        <v>392</v>
      </c>
      <c r="D514" s="422">
        <v>5</v>
      </c>
      <c r="E514" s="485"/>
      <c r="F514" s="500">
        <f>E514*D514</f>
        <v>0</v>
      </c>
      <c r="G514" s="18"/>
    </row>
    <row r="515" spans="1:7" ht="15">
      <c r="A515" s="45"/>
      <c r="B515" s="265"/>
      <c r="C515" s="20"/>
      <c r="D515" s="430"/>
      <c r="E515" s="191"/>
      <c r="F515" s="500"/>
      <c r="G515" s="18"/>
    </row>
    <row r="516" spans="1:7" ht="15">
      <c r="A516" s="45"/>
      <c r="B516" s="128"/>
      <c r="C516" s="21"/>
      <c r="D516" s="12"/>
      <c r="E516" s="43"/>
      <c r="F516" s="504"/>
      <c r="G516" s="18"/>
    </row>
    <row r="517" spans="1:7" ht="15">
      <c r="A517" s="537"/>
      <c r="B517" s="538" t="s">
        <v>248</v>
      </c>
      <c r="C517" s="539"/>
      <c r="D517" s="540"/>
      <c r="E517" s="541"/>
      <c r="F517" s="507"/>
      <c r="G517" s="18"/>
    </row>
    <row r="518" spans="1:7" s="58" customFormat="1" ht="15.75" thickBot="1">
      <c r="A518" s="54"/>
      <c r="B518" s="33" t="s">
        <v>312</v>
      </c>
      <c r="C518" s="32"/>
      <c r="D518" s="19" t="s">
        <v>607</v>
      </c>
      <c r="E518" s="70"/>
      <c r="F518" s="499">
        <f>SUM(F491:F516)</f>
        <v>0</v>
      </c>
      <c r="G518" s="57"/>
    </row>
    <row r="519" spans="1:7" s="58" customFormat="1" ht="15.75" thickTop="1">
      <c r="A519" s="78"/>
      <c r="B519" s="79"/>
      <c r="C519" s="80"/>
      <c r="D519" s="81"/>
      <c r="E519" s="81"/>
      <c r="F519" s="513"/>
      <c r="G519" s="57"/>
    </row>
    <row r="520" spans="1:7" s="58" customFormat="1" ht="15.75" thickBot="1">
      <c r="A520" s="82"/>
      <c r="B520" s="83"/>
      <c r="C520" s="84"/>
      <c r="D520" s="85"/>
      <c r="E520" s="85"/>
      <c r="F520" s="514"/>
      <c r="G520" s="57"/>
    </row>
    <row r="521" spans="1:7" ht="15.75" thickTop="1">
      <c r="A521" s="45"/>
      <c r="B521" s="46"/>
      <c r="C521" s="21"/>
      <c r="D521" s="12"/>
      <c r="E521" s="71"/>
      <c r="F521" s="512"/>
      <c r="G521" s="18"/>
    </row>
    <row r="522" spans="1:6" ht="12.75">
      <c r="A522" s="11"/>
      <c r="B522" s="24" t="s">
        <v>332</v>
      </c>
      <c r="C522" s="20"/>
      <c r="D522" s="15"/>
      <c r="E522" s="14"/>
      <c r="F522" s="517"/>
    </row>
    <row r="523" spans="1:6" ht="12.75">
      <c r="A523" s="11"/>
      <c r="B523" s="26"/>
      <c r="C523" s="20"/>
      <c r="D523" s="15"/>
      <c r="E523" s="14"/>
      <c r="F523" s="517"/>
    </row>
    <row r="524" spans="1:6" ht="12.75">
      <c r="A524" s="11"/>
      <c r="B524" s="24" t="s">
        <v>16</v>
      </c>
      <c r="C524" s="20"/>
      <c r="D524" s="15"/>
      <c r="E524" s="14"/>
      <c r="F524" s="517"/>
    </row>
    <row r="525" spans="1:6" ht="12.75">
      <c r="A525" s="11"/>
      <c r="B525" s="26"/>
      <c r="C525" s="20"/>
      <c r="D525" s="15"/>
      <c r="E525" s="14"/>
      <c r="F525" s="517"/>
    </row>
    <row r="526" spans="1:6" ht="12.75">
      <c r="A526" s="11"/>
      <c r="B526" s="26"/>
      <c r="C526" s="23"/>
      <c r="D526" s="16"/>
      <c r="E526" s="582" t="s">
        <v>5</v>
      </c>
      <c r="F526" s="583"/>
    </row>
    <row r="527" spans="1:6" ht="12.75">
      <c r="A527" s="11"/>
      <c r="B527" s="24" t="s">
        <v>8</v>
      </c>
      <c r="C527" s="23"/>
      <c r="D527" s="16" t="s">
        <v>9</v>
      </c>
      <c r="E527" s="582" t="s">
        <v>12</v>
      </c>
      <c r="F527" s="583"/>
    </row>
    <row r="528" spans="1:6" ht="15">
      <c r="A528" s="11"/>
      <c r="B528" s="24"/>
      <c r="C528" s="23"/>
      <c r="D528" s="16"/>
      <c r="E528" s="14"/>
      <c r="F528" s="518"/>
    </row>
    <row r="529" spans="1:6" ht="12.75">
      <c r="A529" s="11">
        <v>1</v>
      </c>
      <c r="B529" s="25" t="s">
        <v>260</v>
      </c>
      <c r="C529" s="20"/>
      <c r="D529" s="444">
        <v>110</v>
      </c>
      <c r="E529" s="402"/>
      <c r="F529" s="519">
        <f>$F$44</f>
        <v>0</v>
      </c>
    </row>
    <row r="530" spans="1:6" ht="12.75">
      <c r="A530" s="11"/>
      <c r="B530" s="25"/>
      <c r="C530" s="20"/>
      <c r="D530" s="445"/>
      <c r="E530" s="103"/>
      <c r="F530" s="520"/>
    </row>
    <row r="531" spans="1:6" ht="12.75">
      <c r="A531" s="11" t="s">
        <v>17</v>
      </c>
      <c r="B531" s="25" t="s">
        <v>261</v>
      </c>
      <c r="C531" s="20"/>
      <c r="D531" s="444" t="s">
        <v>578</v>
      </c>
      <c r="E531" s="402"/>
      <c r="F531" s="519">
        <f>$F$89</f>
        <v>0</v>
      </c>
    </row>
    <row r="532" spans="1:6" ht="12.75">
      <c r="A532" s="11"/>
      <c r="B532" s="25"/>
      <c r="C532" s="20"/>
      <c r="D532" s="444"/>
      <c r="E532" s="103"/>
      <c r="F532" s="520"/>
    </row>
    <row r="533" spans="1:6" ht="12.75">
      <c r="A533" s="11" t="s">
        <v>252</v>
      </c>
      <c r="B533" s="25" t="s">
        <v>262</v>
      </c>
      <c r="C533" s="20"/>
      <c r="D533" s="444" t="s">
        <v>579</v>
      </c>
      <c r="E533" s="402"/>
      <c r="F533" s="519">
        <f>$F$164</f>
        <v>0</v>
      </c>
    </row>
    <row r="534" spans="1:6" ht="12.75">
      <c r="A534" s="11"/>
      <c r="B534" s="25"/>
      <c r="C534" s="20"/>
      <c r="D534" s="444"/>
      <c r="E534" s="103"/>
      <c r="F534" s="520"/>
    </row>
    <row r="535" spans="1:6" ht="12.75">
      <c r="A535" s="11" t="s">
        <v>253</v>
      </c>
      <c r="B535" s="25" t="s">
        <v>263</v>
      </c>
      <c r="C535" s="20"/>
      <c r="D535" s="444" t="s">
        <v>580</v>
      </c>
      <c r="E535" s="103"/>
      <c r="F535" s="520">
        <f>$F$205</f>
        <v>0</v>
      </c>
    </row>
    <row r="536" spans="1:6" ht="12.75">
      <c r="A536" s="11"/>
      <c r="B536" s="25"/>
      <c r="C536" s="20"/>
      <c r="D536" s="444"/>
      <c r="E536" s="403"/>
      <c r="F536" s="517"/>
    </row>
    <row r="537" spans="1:6" ht="12.75">
      <c r="A537" s="11" t="s">
        <v>254</v>
      </c>
      <c r="B537" s="25" t="s">
        <v>264</v>
      </c>
      <c r="C537" s="20"/>
      <c r="D537" s="444" t="s">
        <v>581</v>
      </c>
      <c r="E537" s="403"/>
      <c r="F537" s="517">
        <f>$F$243</f>
        <v>0</v>
      </c>
    </row>
    <row r="538" spans="1:6" ht="12.75">
      <c r="A538" s="11"/>
      <c r="B538" s="25"/>
      <c r="C538" s="20"/>
      <c r="D538" s="444"/>
      <c r="E538" s="403"/>
      <c r="F538" s="517"/>
    </row>
    <row r="539" spans="1:6" ht="12.75">
      <c r="A539" s="11" t="s">
        <v>255</v>
      </c>
      <c r="B539" s="25" t="s">
        <v>265</v>
      </c>
      <c r="C539" s="20"/>
      <c r="D539" s="444" t="s">
        <v>582</v>
      </c>
      <c r="E539" s="403"/>
      <c r="F539" s="517">
        <f>$F$283</f>
        <v>0</v>
      </c>
    </row>
    <row r="540" spans="1:6" ht="12.75">
      <c r="A540" s="11"/>
      <c r="B540" s="25"/>
      <c r="C540" s="20"/>
      <c r="D540" s="444"/>
      <c r="E540" s="403"/>
      <c r="F540" s="517"/>
    </row>
    <row r="541" spans="1:6" ht="12.75">
      <c r="A541" s="11" t="s">
        <v>256</v>
      </c>
      <c r="B541" s="25" t="s">
        <v>266</v>
      </c>
      <c r="C541" s="20"/>
      <c r="D541" s="444" t="s">
        <v>583</v>
      </c>
      <c r="E541" s="403"/>
      <c r="F541" s="517">
        <f>$F$324</f>
        <v>0</v>
      </c>
    </row>
    <row r="542" spans="1:6" ht="12.75">
      <c r="A542" s="11"/>
      <c r="B542" s="25"/>
      <c r="C542" s="20"/>
      <c r="D542" s="444"/>
      <c r="E542" s="403"/>
      <c r="F542" s="517"/>
    </row>
    <row r="543" spans="1:6" ht="12.75">
      <c r="A543" s="11" t="s">
        <v>257</v>
      </c>
      <c r="B543" s="25" t="s">
        <v>267</v>
      </c>
      <c r="C543" s="20"/>
      <c r="D543" s="444" t="s">
        <v>584</v>
      </c>
      <c r="E543" s="403"/>
      <c r="F543" s="517">
        <f>$F$365</f>
        <v>0</v>
      </c>
    </row>
    <row r="544" spans="1:6" ht="12.75">
      <c r="A544" s="11"/>
      <c r="B544" s="25"/>
      <c r="C544" s="20"/>
      <c r="D544" s="444"/>
      <c r="E544" s="403"/>
      <c r="F544" s="517"/>
    </row>
    <row r="545" spans="1:10" ht="12.75">
      <c r="A545" s="11" t="s">
        <v>258</v>
      </c>
      <c r="B545" s="25" t="s">
        <v>268</v>
      </c>
      <c r="C545" s="20"/>
      <c r="D545" s="444" t="s">
        <v>585</v>
      </c>
      <c r="E545" s="403"/>
      <c r="F545" s="517">
        <f>$F$406</f>
        <v>0</v>
      </c>
      <c r="J545" s="49" t="s">
        <v>67</v>
      </c>
    </row>
    <row r="546" spans="1:9" ht="12.75">
      <c r="A546" s="11"/>
      <c r="B546" s="25"/>
      <c r="C546" s="20"/>
      <c r="D546" s="444"/>
      <c r="E546" s="403"/>
      <c r="F546" s="517"/>
      <c r="I546" s="49" t="s">
        <v>67</v>
      </c>
    </row>
    <row r="547" spans="1:6" ht="12.75">
      <c r="A547" s="11" t="s">
        <v>259</v>
      </c>
      <c r="B547" s="25" t="s">
        <v>269</v>
      </c>
      <c r="C547" s="20"/>
      <c r="D547" s="444" t="s">
        <v>586</v>
      </c>
      <c r="E547" s="403"/>
      <c r="F547" s="517">
        <f>$F$442</f>
        <v>0</v>
      </c>
    </row>
    <row r="548" spans="1:6" ht="12.75">
      <c r="A548" s="11"/>
      <c r="B548" s="26"/>
      <c r="C548" s="20"/>
      <c r="D548" s="444"/>
      <c r="E548" s="403"/>
      <c r="F548" s="517"/>
    </row>
    <row r="549" spans="1:6" ht="12.75">
      <c r="A549" s="11" t="s">
        <v>310</v>
      </c>
      <c r="B549" s="25" t="s">
        <v>309</v>
      </c>
      <c r="C549" s="20"/>
      <c r="D549" s="444" t="s">
        <v>587</v>
      </c>
      <c r="E549" s="403"/>
      <c r="F549" s="517">
        <f>$F$518</f>
        <v>0</v>
      </c>
    </row>
    <row r="550" spans="1:6" ht="12.75">
      <c r="A550" s="11"/>
      <c r="B550" s="26"/>
      <c r="C550" s="20"/>
      <c r="D550" s="17"/>
      <c r="E550" s="403"/>
      <c r="F550" s="517"/>
    </row>
    <row r="551" spans="1:6" ht="12.75">
      <c r="A551" s="11"/>
      <c r="B551" s="26"/>
      <c r="C551" s="20"/>
      <c r="D551" s="17"/>
      <c r="E551" s="403"/>
      <c r="F551" s="517"/>
    </row>
    <row r="552" spans="1:6" ht="12.75">
      <c r="A552" s="11"/>
      <c r="B552" s="26"/>
      <c r="C552" s="20"/>
      <c r="D552" s="17"/>
      <c r="E552" s="403"/>
      <c r="F552" s="517"/>
    </row>
    <row r="553" spans="1:6" ht="12.75">
      <c r="A553" s="11"/>
      <c r="B553" s="26"/>
      <c r="C553" s="20"/>
      <c r="D553" s="17"/>
      <c r="E553" s="403"/>
      <c r="F553" s="517"/>
    </row>
    <row r="554" spans="1:6" ht="12.75">
      <c r="A554" s="11"/>
      <c r="B554" s="26"/>
      <c r="C554" s="20"/>
      <c r="D554" s="17"/>
      <c r="E554" s="403"/>
      <c r="F554" s="517"/>
    </row>
    <row r="555" spans="1:6" ht="12.75">
      <c r="A555" s="11"/>
      <c r="B555" s="26"/>
      <c r="C555" s="20"/>
      <c r="D555" s="17"/>
      <c r="E555" s="403"/>
      <c r="F555" s="517"/>
    </row>
    <row r="556" spans="1:6" ht="12.75">
      <c r="A556" s="11"/>
      <c r="B556" s="26"/>
      <c r="C556" s="20"/>
      <c r="D556" s="17"/>
      <c r="E556" s="403"/>
      <c r="F556" s="517"/>
    </row>
    <row r="557" spans="1:6" ht="12.75">
      <c r="A557" s="11"/>
      <c r="B557" s="26"/>
      <c r="C557" s="20"/>
      <c r="D557" s="17"/>
      <c r="E557" s="403"/>
      <c r="F557" s="517"/>
    </row>
    <row r="558" spans="1:6" ht="12.75">
      <c r="A558" s="11"/>
      <c r="B558" s="26"/>
      <c r="C558" s="20"/>
      <c r="D558" s="17"/>
      <c r="E558" s="403"/>
      <c r="F558" s="517"/>
    </row>
    <row r="559" spans="1:6" ht="12.75">
      <c r="A559" s="11"/>
      <c r="B559" s="26"/>
      <c r="C559" s="20"/>
      <c r="D559" s="17"/>
      <c r="E559" s="403"/>
      <c r="F559" s="517"/>
    </row>
    <row r="560" spans="1:6" ht="12.75">
      <c r="A560" s="11"/>
      <c r="B560" s="26"/>
      <c r="C560" s="20"/>
      <c r="D560" s="17"/>
      <c r="E560" s="403"/>
      <c r="F560" s="517"/>
    </row>
    <row r="561" spans="1:6" ht="12.75">
      <c r="A561" s="11"/>
      <c r="B561" s="26"/>
      <c r="C561" s="20"/>
      <c r="D561" s="17"/>
      <c r="E561" s="403"/>
      <c r="F561" s="517"/>
    </row>
    <row r="562" spans="1:6" ht="12.75">
      <c r="A562" s="11"/>
      <c r="B562" s="26"/>
      <c r="C562" s="20"/>
      <c r="D562" s="17"/>
      <c r="E562" s="403"/>
      <c r="F562" s="517"/>
    </row>
    <row r="563" spans="1:6" ht="12.75">
      <c r="A563" s="11"/>
      <c r="B563" s="26"/>
      <c r="C563" s="20"/>
      <c r="D563" s="17"/>
      <c r="E563" s="403"/>
      <c r="F563" s="517"/>
    </row>
    <row r="564" spans="1:6" ht="12.75">
      <c r="A564" s="11"/>
      <c r="B564" s="25"/>
      <c r="C564" s="20"/>
      <c r="D564" s="17"/>
      <c r="E564" s="403"/>
      <c r="F564" s="517"/>
    </row>
    <row r="565" spans="1:6" ht="12.75">
      <c r="A565" s="11"/>
      <c r="B565" s="26"/>
      <c r="C565" s="20"/>
      <c r="D565" s="17"/>
      <c r="E565" s="403"/>
      <c r="F565" s="517"/>
    </row>
    <row r="566" spans="1:6" ht="12.75">
      <c r="A566" s="11"/>
      <c r="B566" s="26"/>
      <c r="C566" s="20"/>
      <c r="D566" s="17"/>
      <c r="E566" s="403"/>
      <c r="F566" s="517"/>
    </row>
    <row r="567" spans="1:6" ht="12.75">
      <c r="A567" s="11"/>
      <c r="B567" s="26"/>
      <c r="C567" s="20"/>
      <c r="D567" s="17"/>
      <c r="E567" s="403"/>
      <c r="F567" s="517"/>
    </row>
    <row r="568" spans="1:6" ht="12.75">
      <c r="A568" s="11"/>
      <c r="B568" s="26"/>
      <c r="C568" s="20"/>
      <c r="D568" s="17"/>
      <c r="E568" s="403"/>
      <c r="F568" s="517"/>
    </row>
    <row r="569" spans="1:6" ht="12.75">
      <c r="A569" s="11"/>
      <c r="B569" s="26"/>
      <c r="C569" s="20"/>
      <c r="D569" s="17"/>
      <c r="E569" s="403"/>
      <c r="F569" s="517"/>
    </row>
    <row r="570" spans="1:6" ht="12.75">
      <c r="A570" s="11"/>
      <c r="B570" s="26"/>
      <c r="C570" s="20"/>
      <c r="D570" s="17"/>
      <c r="E570" s="404"/>
      <c r="F570" s="521"/>
    </row>
    <row r="571" spans="1:6" ht="12.75">
      <c r="A571" s="11"/>
      <c r="B571" s="26"/>
      <c r="C571" s="20"/>
      <c r="D571" s="17"/>
      <c r="E571" s="403"/>
      <c r="F571" s="517"/>
    </row>
    <row r="572" spans="1:6" ht="12.75">
      <c r="A572" s="11"/>
      <c r="B572" s="33" t="s">
        <v>123</v>
      </c>
      <c r="C572" s="20"/>
      <c r="D572" s="17"/>
      <c r="E572" s="403"/>
      <c r="F572" s="517"/>
    </row>
    <row r="573" spans="1:6" ht="15.75" thickBot="1">
      <c r="A573" s="52"/>
      <c r="B573" s="27" t="s">
        <v>271</v>
      </c>
      <c r="C573" s="28"/>
      <c r="D573" s="39" t="s">
        <v>27</v>
      </c>
      <c r="E573" s="405"/>
      <c r="F573" s="522">
        <f>SUM(F529:F549)</f>
        <v>0</v>
      </c>
    </row>
    <row r="574" spans="1:6" ht="13.5" thickTop="1">
      <c r="A574" s="136"/>
      <c r="B574" s="137"/>
      <c r="C574" s="138"/>
      <c r="D574" s="139"/>
      <c r="E574" s="140"/>
      <c r="F574" s="523"/>
    </row>
    <row r="575" spans="1:6" ht="12.75">
      <c r="A575" s="136"/>
      <c r="B575" s="137"/>
      <c r="C575" s="141"/>
      <c r="D575" s="142"/>
      <c r="E575" s="143"/>
      <c r="F575" s="523"/>
    </row>
    <row r="616" ht="27.75" customHeight="1"/>
  </sheetData>
  <sheetProtection password="CB2B" sheet="1"/>
  <mergeCells count="2">
    <mergeCell ref="E526:F526"/>
    <mergeCell ref="E527:F527"/>
  </mergeCells>
  <printOptions/>
  <pageMargins left="0.708661417322835" right="0.708661417322835" top="0.748031496062992" bottom="0.748031496062992" header="0.31496062992126" footer="0.31496062992126"/>
  <pageSetup firstPageNumber="110" useFirstPageNumber="1" horizontalDpi="600" verticalDpi="600" orientation="portrait" r:id="rId2"/>
  <headerFooter>
    <oddFooter>&amp;LRepair works at Reinsurance Plaza - Nairobi&amp;C&amp;P&amp;RCostek Alma</oddFooter>
  </headerFooter>
  <drawing r:id="rId1"/>
</worksheet>
</file>

<file path=xl/worksheets/sheet12.xml><?xml version="1.0" encoding="utf-8"?>
<worksheet xmlns="http://schemas.openxmlformats.org/spreadsheetml/2006/main" xmlns:r="http://schemas.openxmlformats.org/officeDocument/2006/relationships">
  <dimension ref="A27:I30"/>
  <sheetViews>
    <sheetView view="pageBreakPreview" zoomScale="60" zoomScalePageLayoutView="0" workbookViewId="0" topLeftCell="A1">
      <selection activeCell="A28" sqref="A28:I28"/>
    </sheetView>
  </sheetViews>
  <sheetFormatPr defaultColWidth="9.140625" defaultRowHeight="12.75"/>
  <cols>
    <col min="1" max="8" width="9.140625" style="100" customWidth="1"/>
    <col min="9" max="9" width="10.8515625" style="100" customWidth="1"/>
    <col min="10" max="16384" width="9.140625" style="100" customWidth="1"/>
  </cols>
  <sheetData>
    <row r="27" spans="3:7" ht="12.75">
      <c r="C27" s="101"/>
      <c r="D27" s="101"/>
      <c r="E27" s="101"/>
      <c r="F27" s="101"/>
      <c r="G27" s="101"/>
    </row>
    <row r="28" spans="1:9" ht="30">
      <c r="A28" s="575" t="s">
        <v>452</v>
      </c>
      <c r="B28" s="575"/>
      <c r="C28" s="575"/>
      <c r="D28" s="575"/>
      <c r="E28" s="575"/>
      <c r="F28" s="575"/>
      <c r="G28" s="575"/>
      <c r="H28" s="575"/>
      <c r="I28" s="575"/>
    </row>
    <row r="29" spans="1:9" ht="27.75">
      <c r="A29" s="581" t="s">
        <v>414</v>
      </c>
      <c r="B29" s="581"/>
      <c r="C29" s="581"/>
      <c r="D29" s="581"/>
      <c r="E29" s="581"/>
      <c r="F29" s="581"/>
      <c r="G29" s="581"/>
      <c r="H29" s="581"/>
      <c r="I29" s="581"/>
    </row>
    <row r="30" spans="3:7" ht="12.75">
      <c r="C30" s="102"/>
      <c r="D30" s="102"/>
      <c r="E30" s="102"/>
      <c r="F30" s="102"/>
      <c r="G30" s="102"/>
    </row>
  </sheetData>
  <sheetProtection password="CB2B" sheet="1"/>
  <mergeCells count="2">
    <mergeCell ref="A28:I28"/>
    <mergeCell ref="A29:I29"/>
  </mergeCells>
  <printOptions/>
  <pageMargins left="0.7" right="0.7" top="0.75" bottom="0.75" header="0.3" footer="0.3"/>
  <pageSetup firstPageNumber="124" useFirstPageNumber="1" horizontalDpi="600" verticalDpi="600" orientation="portrait" r:id="rId1"/>
  <headerFooter>
    <oddFooter>&amp;C&amp;P</oddFooter>
  </headerFooter>
</worksheet>
</file>

<file path=xl/worksheets/sheet13.xml><?xml version="1.0" encoding="utf-8"?>
<worksheet xmlns="http://schemas.openxmlformats.org/spreadsheetml/2006/main" xmlns:r="http://schemas.openxmlformats.org/officeDocument/2006/relationships">
  <dimension ref="A1:H42"/>
  <sheetViews>
    <sheetView view="pageBreakPreview" zoomScaleSheetLayoutView="100" zoomScalePageLayoutView="0" workbookViewId="0" topLeftCell="A1">
      <selection activeCell="E9" sqref="E9"/>
    </sheetView>
  </sheetViews>
  <sheetFormatPr defaultColWidth="9.140625" defaultRowHeight="12.75"/>
  <cols>
    <col min="1" max="1" width="5.28125" style="144" customWidth="1"/>
    <col min="2" max="2" width="49.7109375" style="145" customWidth="1"/>
    <col min="3" max="3" width="5.7109375" style="56" customWidth="1"/>
    <col min="4" max="4" width="8.00390625" style="146" customWidth="1"/>
    <col min="5" max="5" width="9.140625" style="146" customWidth="1"/>
    <col min="6" max="6" width="13.8515625" style="428" customWidth="1"/>
    <col min="7" max="7" width="10.140625" style="49" bestFit="1" customWidth="1"/>
    <col min="8" max="16384" width="9.140625" style="49" customWidth="1"/>
  </cols>
  <sheetData>
    <row r="1" spans="1:7" s="56" customFormat="1" ht="13.5" customHeight="1" thickTop="1">
      <c r="A1" s="51" t="s">
        <v>6</v>
      </c>
      <c r="B1" s="29" t="s">
        <v>7</v>
      </c>
      <c r="C1" s="34" t="s">
        <v>13</v>
      </c>
      <c r="D1" s="36" t="s">
        <v>14</v>
      </c>
      <c r="E1" s="398" t="s">
        <v>15</v>
      </c>
      <c r="F1" s="149" t="s">
        <v>22</v>
      </c>
      <c r="G1" s="55"/>
    </row>
    <row r="2" spans="1:7" s="56" customFormat="1" ht="13.5" customHeight="1">
      <c r="A2" s="53"/>
      <c r="B2" s="30"/>
      <c r="C2" s="35"/>
      <c r="D2" s="37"/>
      <c r="E2" s="399"/>
      <c r="F2" s="150"/>
      <c r="G2" s="55"/>
    </row>
    <row r="3" spans="1:7" s="56" customFormat="1" ht="13.5" customHeight="1">
      <c r="A3" s="53"/>
      <c r="B3" s="31" t="s">
        <v>591</v>
      </c>
      <c r="C3" s="35"/>
      <c r="D3" s="37"/>
      <c r="E3" s="399"/>
      <c r="F3" s="150"/>
      <c r="G3" s="55"/>
    </row>
    <row r="4" spans="1:7" s="56" customFormat="1" ht="13.5" customHeight="1">
      <c r="A4" s="53"/>
      <c r="B4" s="89"/>
      <c r="C4" s="35"/>
      <c r="D4" s="37"/>
      <c r="E4" s="399"/>
      <c r="F4" s="150"/>
      <c r="G4" s="55"/>
    </row>
    <row r="5" spans="1:7" s="56" customFormat="1" ht="15">
      <c r="A5" s="53"/>
      <c r="B5" s="59" t="s">
        <v>195</v>
      </c>
      <c r="C5" s="35"/>
      <c r="D5" s="37"/>
      <c r="E5" s="399"/>
      <c r="F5" s="150"/>
      <c r="G5" s="55"/>
    </row>
    <row r="6" spans="1:7" s="56" customFormat="1" ht="15">
      <c r="A6" s="53"/>
      <c r="B6" s="59"/>
      <c r="C6" s="35"/>
      <c r="D6" s="37"/>
      <c r="E6" s="399"/>
      <c r="F6" s="150"/>
      <c r="G6" s="55"/>
    </row>
    <row r="7" spans="1:8" ht="38.25">
      <c r="A7" s="358" t="s">
        <v>10</v>
      </c>
      <c r="B7" s="359" t="s">
        <v>337</v>
      </c>
      <c r="C7" s="20" t="s">
        <v>40</v>
      </c>
      <c r="D7" s="12"/>
      <c r="E7" s="43"/>
      <c r="F7" s="152">
        <f>50*450</f>
        <v>22500</v>
      </c>
      <c r="G7" s="353"/>
      <c r="H7" s="354"/>
    </row>
    <row r="8" spans="1:7" ht="15">
      <c r="A8" s="358"/>
      <c r="B8" s="86"/>
      <c r="C8" s="211"/>
      <c r="D8" s="12"/>
      <c r="E8" s="43"/>
      <c r="F8" s="151"/>
      <c r="G8" s="18"/>
    </row>
    <row r="9" spans="1:7" ht="38.25">
      <c r="A9" s="358" t="s">
        <v>3</v>
      </c>
      <c r="B9" s="359" t="s">
        <v>275</v>
      </c>
      <c r="C9" s="20" t="s">
        <v>40</v>
      </c>
      <c r="D9" s="112"/>
      <c r="E9" s="113"/>
      <c r="F9" s="152">
        <v>250000</v>
      </c>
      <c r="G9" s="18"/>
    </row>
    <row r="10" spans="1:7" ht="15">
      <c r="A10" s="358"/>
      <c r="B10" s="359"/>
      <c r="C10" s="20"/>
      <c r="D10" s="112"/>
      <c r="E10" s="113"/>
      <c r="F10" s="152"/>
      <c r="G10" s="18"/>
    </row>
    <row r="11" spans="1:7" ht="25.5">
      <c r="A11" s="45" t="s">
        <v>11</v>
      </c>
      <c r="B11" s="110" t="s">
        <v>274</v>
      </c>
      <c r="C11" s="111" t="s">
        <v>40</v>
      </c>
      <c r="D11" s="112"/>
      <c r="E11" s="400"/>
      <c r="F11" s="152">
        <v>150000</v>
      </c>
      <c r="G11" s="18"/>
    </row>
    <row r="12" spans="1:7" ht="15">
      <c r="A12" s="45"/>
      <c r="B12" s="110"/>
      <c r="C12" s="111"/>
      <c r="D12" s="112"/>
      <c r="E12" s="400"/>
      <c r="F12" s="152"/>
      <c r="G12" s="18"/>
    </row>
    <row r="13" spans="1:7" s="56" customFormat="1" ht="15">
      <c r="A13" s="53"/>
      <c r="B13" s="59" t="s">
        <v>204</v>
      </c>
      <c r="C13" s="35"/>
      <c r="D13" s="37"/>
      <c r="E13" s="399"/>
      <c r="F13" s="150"/>
      <c r="G13" s="55"/>
    </row>
    <row r="14" spans="1:7" s="56" customFormat="1" ht="15">
      <c r="A14" s="53"/>
      <c r="B14" s="59"/>
      <c r="C14" s="35"/>
      <c r="D14" s="37"/>
      <c r="E14" s="399"/>
      <c r="F14" s="150"/>
      <c r="G14" s="55"/>
    </row>
    <row r="15" spans="1:7" ht="25.5">
      <c r="A15" s="45" t="s">
        <v>2</v>
      </c>
      <c r="B15" s="110" t="s">
        <v>274</v>
      </c>
      <c r="C15" s="111" t="s">
        <v>40</v>
      </c>
      <c r="D15" s="112"/>
      <c r="E15" s="400"/>
      <c r="F15" s="152">
        <v>150000</v>
      </c>
      <c r="G15" s="18"/>
    </row>
    <row r="16" spans="1:7" ht="15">
      <c r="A16" s="45"/>
      <c r="B16" s="388"/>
      <c r="C16" s="111"/>
      <c r="D16" s="112"/>
      <c r="E16" s="400"/>
      <c r="F16" s="152"/>
      <c r="G16" s="18"/>
    </row>
    <row r="17" spans="1:7" ht="25.5">
      <c r="A17" s="45" t="s">
        <v>18</v>
      </c>
      <c r="B17" s="110" t="s">
        <v>605</v>
      </c>
      <c r="C17" s="111" t="s">
        <v>40</v>
      </c>
      <c r="D17" s="12"/>
      <c r="E17" s="43"/>
      <c r="F17" s="370">
        <f>250000*2</f>
        <v>500000</v>
      </c>
      <c r="G17" s="406"/>
    </row>
    <row r="18" spans="1:7" ht="15">
      <c r="A18" s="45"/>
      <c r="B18" s="388"/>
      <c r="C18" s="111"/>
      <c r="D18" s="112"/>
      <c r="E18" s="400"/>
      <c r="F18" s="152"/>
      <c r="G18" s="18"/>
    </row>
    <row r="19" spans="1:7" ht="26.25" customHeight="1">
      <c r="A19" s="358" t="s">
        <v>19</v>
      </c>
      <c r="B19" s="359" t="s">
        <v>276</v>
      </c>
      <c r="C19" s="20" t="s">
        <v>40</v>
      </c>
      <c r="D19" s="12"/>
      <c r="E19" s="43"/>
      <c r="F19" s="152">
        <f>60*450</f>
        <v>27000</v>
      </c>
      <c r="G19" s="18"/>
    </row>
    <row r="20" spans="1:7" ht="15">
      <c r="A20" s="358"/>
      <c r="B20" s="86"/>
      <c r="C20" s="211"/>
      <c r="D20" s="12"/>
      <c r="E20" s="43"/>
      <c r="F20" s="151"/>
      <c r="G20" s="18"/>
    </row>
    <row r="21" spans="1:7" ht="38.25">
      <c r="A21" s="358" t="s">
        <v>20</v>
      </c>
      <c r="B21" s="359" t="s">
        <v>277</v>
      </c>
      <c r="C21" s="20" t="s">
        <v>40</v>
      </c>
      <c r="D21" s="112"/>
      <c r="E21" s="113"/>
      <c r="F21" s="152">
        <v>150000</v>
      </c>
      <c r="G21" s="18"/>
    </row>
    <row r="22" spans="1:7" ht="15">
      <c r="A22" s="358"/>
      <c r="B22" s="359"/>
      <c r="C22" s="20"/>
      <c r="D22" s="112"/>
      <c r="E22" s="459"/>
      <c r="F22" s="152"/>
      <c r="G22" s="18"/>
    </row>
    <row r="23" spans="1:7" ht="15">
      <c r="A23" s="45"/>
      <c r="B23" s="429" t="s">
        <v>307</v>
      </c>
      <c r="C23" s="111"/>
      <c r="D23" s="112"/>
      <c r="E23" s="424"/>
      <c r="F23" s="152"/>
      <c r="G23" s="18"/>
    </row>
    <row r="24" spans="1:7" ht="15">
      <c r="A24" s="45"/>
      <c r="B24" s="388"/>
      <c r="C24" s="111"/>
      <c r="D24" s="112"/>
      <c r="E24" s="424"/>
      <c r="F24" s="152"/>
      <c r="G24" s="18"/>
    </row>
    <row r="25" spans="1:7" ht="15">
      <c r="A25" s="45"/>
      <c r="B25" s="418" t="s">
        <v>383</v>
      </c>
      <c r="C25" s="21"/>
      <c r="D25" s="12"/>
      <c r="E25" s="71"/>
      <c r="F25" s="374"/>
      <c r="G25" s="18"/>
    </row>
    <row r="26" spans="1:7" ht="15">
      <c r="A26" s="45"/>
      <c r="B26" s="418"/>
      <c r="C26" s="21"/>
      <c r="D26" s="12"/>
      <c r="E26" s="71"/>
      <c r="F26" s="374"/>
      <c r="G26" s="18"/>
    </row>
    <row r="27" spans="1:7" ht="26.25">
      <c r="A27" s="45" t="s">
        <v>21</v>
      </c>
      <c r="B27" s="419" t="s">
        <v>385</v>
      </c>
      <c r="C27" s="21" t="s">
        <v>384</v>
      </c>
      <c r="D27" s="12"/>
      <c r="E27" s="71"/>
      <c r="F27" s="152">
        <v>70000</v>
      </c>
      <c r="G27" s="18"/>
    </row>
    <row r="28" spans="1:7" ht="15">
      <c r="A28" s="45"/>
      <c r="B28" s="196"/>
      <c r="C28" s="21"/>
      <c r="D28" s="12"/>
      <c r="E28" s="71"/>
      <c r="F28" s="374"/>
      <c r="G28" s="18"/>
    </row>
    <row r="29" spans="1:7" ht="26.25">
      <c r="A29" s="45" t="s">
        <v>389</v>
      </c>
      <c r="B29" s="419" t="s">
        <v>386</v>
      </c>
      <c r="C29" s="21" t="s">
        <v>384</v>
      </c>
      <c r="D29" s="12"/>
      <c r="E29" s="71"/>
      <c r="F29" s="152">
        <v>30000</v>
      </c>
      <c r="G29" s="18"/>
    </row>
    <row r="30" spans="1:7" ht="15">
      <c r="A30" s="45"/>
      <c r="B30" s="389"/>
      <c r="C30" s="111"/>
      <c r="D30" s="112"/>
      <c r="E30" s="400"/>
      <c r="F30" s="152"/>
      <c r="G30" s="18"/>
    </row>
    <row r="31" spans="1:7" ht="15">
      <c r="A31" s="45"/>
      <c r="B31" s="110"/>
      <c r="C31" s="111"/>
      <c r="D31" s="112"/>
      <c r="E31" s="400"/>
      <c r="F31" s="152"/>
      <c r="G31" s="18"/>
    </row>
    <row r="32" spans="1:7" ht="15">
      <c r="A32" s="45"/>
      <c r="B32" s="110"/>
      <c r="C32" s="111"/>
      <c r="D32" s="112"/>
      <c r="E32" s="400"/>
      <c r="F32" s="152"/>
      <c r="G32" s="18"/>
    </row>
    <row r="33" spans="1:7" ht="15">
      <c r="A33" s="45"/>
      <c r="B33" s="110"/>
      <c r="C33" s="111"/>
      <c r="D33" s="112"/>
      <c r="E33" s="424"/>
      <c r="F33" s="152"/>
      <c r="G33" s="18"/>
    </row>
    <row r="34" spans="1:7" ht="15">
      <c r="A34" s="45"/>
      <c r="B34" s="110"/>
      <c r="C34" s="111"/>
      <c r="D34" s="112"/>
      <c r="E34" s="424"/>
      <c r="F34" s="152"/>
      <c r="G34" s="18"/>
    </row>
    <row r="35" spans="1:7" ht="15">
      <c r="A35" s="45"/>
      <c r="B35" s="110"/>
      <c r="C35" s="111"/>
      <c r="D35" s="112"/>
      <c r="E35" s="424"/>
      <c r="F35" s="152"/>
      <c r="G35" s="18"/>
    </row>
    <row r="36" spans="1:7" ht="15">
      <c r="A36" s="45"/>
      <c r="B36" s="110"/>
      <c r="C36" s="111"/>
      <c r="D36" s="112"/>
      <c r="E36" s="424"/>
      <c r="F36" s="152"/>
      <c r="G36" s="18"/>
    </row>
    <row r="37" spans="1:7" ht="15">
      <c r="A37" s="45"/>
      <c r="B37" s="110"/>
      <c r="C37" s="111"/>
      <c r="D37" s="112"/>
      <c r="E37" s="424"/>
      <c r="F37" s="152"/>
      <c r="G37" s="18"/>
    </row>
    <row r="38" spans="1:7" ht="15">
      <c r="A38" s="45"/>
      <c r="B38" s="86"/>
      <c r="C38" s="21"/>
      <c r="D38" s="12"/>
      <c r="E38" s="71"/>
      <c r="F38" s="151"/>
      <c r="G38" s="18"/>
    </row>
    <row r="39" spans="1:6" ht="12.75">
      <c r="A39" s="11"/>
      <c r="B39" s="26"/>
      <c r="C39" s="20"/>
      <c r="D39" s="17"/>
      <c r="E39" s="403"/>
      <c r="F39" s="425"/>
    </row>
    <row r="40" spans="1:6" ht="12.75">
      <c r="A40" s="554"/>
      <c r="B40" s="538" t="s">
        <v>592</v>
      </c>
      <c r="C40" s="565"/>
      <c r="D40" s="557"/>
      <c r="E40" s="566"/>
      <c r="F40" s="567"/>
    </row>
    <row r="41" spans="1:6" ht="15.75" thickBot="1">
      <c r="A41" s="52"/>
      <c r="B41" s="27" t="s">
        <v>593</v>
      </c>
      <c r="C41" s="28"/>
      <c r="D41" s="39" t="s">
        <v>22</v>
      </c>
      <c r="E41" s="405"/>
      <c r="F41" s="426">
        <f>SUM(F6:F30)</f>
        <v>1349500</v>
      </c>
    </row>
    <row r="42" spans="1:6" ht="13.5" thickTop="1">
      <c r="A42" s="136"/>
      <c r="B42" s="137"/>
      <c r="C42" s="138"/>
      <c r="D42" s="139"/>
      <c r="E42" s="140"/>
      <c r="F42" s="427"/>
    </row>
    <row r="81" ht="27.75" customHeight="1"/>
  </sheetData>
  <sheetProtection password="CB2B" sheet="1"/>
  <printOptions/>
  <pageMargins left="0.75" right="0.25" top="0.75" bottom="0.75" header="0.3" footer="0.5"/>
  <pageSetup firstPageNumber="125" useFirstPageNumber="1" horizontalDpi="600" verticalDpi="600" orientation="portrait" paperSize="9" r:id="rId2"/>
  <headerFooter>
    <oddFooter>&amp;C&amp;P</oddFooter>
  </headerFooter>
  <drawing r:id="rId1"/>
</worksheet>
</file>

<file path=xl/worksheets/sheet14.xml><?xml version="1.0" encoding="utf-8"?>
<worksheet xmlns="http://schemas.openxmlformats.org/spreadsheetml/2006/main" xmlns:r="http://schemas.openxmlformats.org/officeDocument/2006/relationships">
  <dimension ref="A27:I30"/>
  <sheetViews>
    <sheetView zoomScalePageLayoutView="0" workbookViewId="0" topLeftCell="A1">
      <selection activeCell="K25" sqref="K25"/>
    </sheetView>
  </sheetViews>
  <sheetFormatPr defaultColWidth="9.140625" defaultRowHeight="12.75"/>
  <cols>
    <col min="1" max="8" width="9.140625" style="100" customWidth="1"/>
    <col min="9" max="9" width="10.8515625" style="100" customWidth="1"/>
    <col min="10" max="16384" width="9.140625" style="100" customWidth="1"/>
  </cols>
  <sheetData>
    <row r="27" spans="3:7" ht="12.75">
      <c r="C27" s="101"/>
      <c r="D27" s="101"/>
      <c r="E27" s="101"/>
      <c r="F27" s="101"/>
      <c r="G27" s="101"/>
    </row>
    <row r="28" spans="1:9" ht="30">
      <c r="A28" s="580"/>
      <c r="B28" s="580"/>
      <c r="C28" s="580"/>
      <c r="D28" s="580"/>
      <c r="E28" s="580"/>
      <c r="F28" s="580"/>
      <c r="G28" s="580"/>
      <c r="H28" s="580"/>
      <c r="I28" s="580"/>
    </row>
    <row r="29" spans="1:9" ht="27.75">
      <c r="A29" s="581" t="s">
        <v>415</v>
      </c>
      <c r="B29" s="581"/>
      <c r="C29" s="581"/>
      <c r="D29" s="581"/>
      <c r="E29" s="581"/>
      <c r="F29" s="581"/>
      <c r="G29" s="581"/>
      <c r="H29" s="581"/>
      <c r="I29" s="581"/>
    </row>
    <row r="30" spans="3:7" ht="12.75">
      <c r="C30" s="102"/>
      <c r="D30" s="102"/>
      <c r="E30" s="102"/>
      <c r="F30" s="102"/>
      <c r="G30" s="102"/>
    </row>
  </sheetData>
  <sheetProtection/>
  <mergeCells count="2">
    <mergeCell ref="A28:I28"/>
    <mergeCell ref="A29:I29"/>
  </mergeCells>
  <printOptions/>
  <pageMargins left="0.7" right="0.7" top="0.75" bottom="0.75" header="0.3" footer="0.3"/>
  <pageSetup firstPageNumber="126" useFirstPageNumber="1" horizontalDpi="600" verticalDpi="600" orientation="portrait" paperSize="9" r:id="rId1"/>
  <headerFooter>
    <oddFooter>&amp;C&amp;P</oddFooter>
  </headerFooter>
</worksheet>
</file>

<file path=xl/worksheets/sheet15.xml><?xml version="1.0" encoding="utf-8"?>
<worksheet xmlns="http://schemas.openxmlformats.org/spreadsheetml/2006/main" xmlns:r="http://schemas.openxmlformats.org/officeDocument/2006/relationships">
  <dimension ref="A4:E51"/>
  <sheetViews>
    <sheetView view="pageBreakPreview" zoomScale="110" zoomScaleSheetLayoutView="110" zoomScalePageLayoutView="0" workbookViewId="0" topLeftCell="A16">
      <selection activeCell="E25" sqref="E25"/>
    </sheetView>
  </sheetViews>
  <sheetFormatPr defaultColWidth="9.140625" defaultRowHeight="12.75"/>
  <cols>
    <col min="1" max="1" width="13.00390625" style="63" customWidth="1"/>
    <col min="2" max="2" width="9.140625" style="63" customWidth="1"/>
    <col min="3" max="3" width="41.7109375" style="63" customWidth="1"/>
    <col min="4" max="4" width="12.00390625" style="63" customWidth="1"/>
    <col min="5" max="5" width="15.421875" style="468" customWidth="1"/>
    <col min="6" max="6" width="13.421875" style="63" customWidth="1"/>
    <col min="7" max="7" width="10.28125" style="63" bestFit="1" customWidth="1"/>
    <col min="8" max="16384" width="9.140625" style="63" customWidth="1"/>
  </cols>
  <sheetData>
    <row r="4" spans="1:5" s="2" customFormat="1" ht="12.75" customHeight="1">
      <c r="A4" s="584" t="s">
        <v>435</v>
      </c>
      <c r="B4" s="584"/>
      <c r="C4" s="584"/>
      <c r="D4" s="584"/>
      <c r="E4" s="584"/>
    </row>
    <row r="5" spans="1:5" s="2" customFormat="1" ht="12.75">
      <c r="A5" s="5" t="s">
        <v>434</v>
      </c>
      <c r="B5" s="4"/>
      <c r="C5" s="4"/>
      <c r="D5" s="4"/>
      <c r="E5" s="461"/>
    </row>
    <row r="6" spans="1:5" s="2" customFormat="1" ht="12.75">
      <c r="A6" s="1"/>
      <c r="E6" s="461"/>
    </row>
    <row r="7" spans="1:5" s="2" customFormat="1" ht="12.75">
      <c r="A7" s="1" t="s">
        <v>433</v>
      </c>
      <c r="E7" s="461"/>
    </row>
    <row r="8" s="2" customFormat="1" ht="13.5" thickBot="1">
      <c r="E8" s="461"/>
    </row>
    <row r="9" spans="1:5" s="3" customFormat="1" ht="13.5" thickTop="1">
      <c r="A9" s="448" t="s">
        <v>426</v>
      </c>
      <c r="B9" s="449" t="s">
        <v>427</v>
      </c>
      <c r="C9" s="450"/>
      <c r="D9" s="451" t="s">
        <v>1</v>
      </c>
      <c r="E9" s="462" t="s">
        <v>0</v>
      </c>
    </row>
    <row r="10" spans="1:5" s="2" customFormat="1" ht="12.75">
      <c r="A10" s="452"/>
      <c r="B10" s="6"/>
      <c r="C10" s="3"/>
      <c r="D10" s="6"/>
      <c r="E10" s="463"/>
    </row>
    <row r="11" spans="1:5" s="2" customFormat="1" ht="12.75">
      <c r="A11" s="453" t="s">
        <v>425</v>
      </c>
      <c r="B11" s="6" t="s">
        <v>25</v>
      </c>
      <c r="C11" s="3"/>
      <c r="D11" s="8"/>
      <c r="E11" s="464"/>
    </row>
    <row r="12" spans="1:5" ht="12.75">
      <c r="A12" s="454"/>
      <c r="B12" s="65"/>
      <c r="C12" s="64"/>
      <c r="D12" s="446"/>
      <c r="E12" s="465"/>
    </row>
    <row r="13" spans="1:5" s="2" customFormat="1" ht="12.75">
      <c r="A13" s="453"/>
      <c r="B13" s="6" t="s">
        <v>120</v>
      </c>
      <c r="C13" s="3"/>
      <c r="D13" s="446">
        <v>73</v>
      </c>
      <c r="E13" s="464">
        <f>'Part prelims'!$C$198</f>
        <v>0</v>
      </c>
    </row>
    <row r="14" spans="1:5" s="2" customFormat="1" ht="12.75">
      <c r="A14" s="453"/>
      <c r="B14" s="6"/>
      <c r="C14" s="3"/>
      <c r="D14" s="446"/>
      <c r="E14" s="464"/>
    </row>
    <row r="15" spans="1:5" s="2" customFormat="1" ht="12.75">
      <c r="A15" s="453"/>
      <c r="B15" s="6" t="s">
        <v>121</v>
      </c>
      <c r="C15" s="3"/>
      <c r="D15" s="446">
        <v>85</v>
      </c>
      <c r="E15" s="464">
        <f>'Gen prelims'!C446</f>
        <v>0</v>
      </c>
    </row>
    <row r="16" spans="1:5" s="2" customFormat="1" ht="12.75">
      <c r="A16" s="453"/>
      <c r="B16" s="6"/>
      <c r="C16" s="3"/>
      <c r="D16" s="446"/>
      <c r="E16" s="464"/>
    </row>
    <row r="17" spans="1:5" s="2" customFormat="1" ht="12.75">
      <c r="A17" s="453" t="s">
        <v>428</v>
      </c>
      <c r="B17" s="6" t="s">
        <v>429</v>
      </c>
      <c r="C17" s="3"/>
      <c r="D17" s="446"/>
      <c r="E17" s="466"/>
    </row>
    <row r="18" spans="1:5" s="2" customFormat="1" ht="12.75">
      <c r="A18" s="453"/>
      <c r="B18" s="6"/>
      <c r="C18" s="3"/>
      <c r="D18" s="446"/>
      <c r="E18" s="466"/>
    </row>
    <row r="19" spans="1:5" s="2" customFormat="1" ht="12.75">
      <c r="A19" s="453"/>
      <c r="B19" s="6" t="s">
        <v>453</v>
      </c>
      <c r="C19" s="3"/>
      <c r="D19" s="446" t="s">
        <v>588</v>
      </c>
      <c r="E19" s="466">
        <f>'Paint works'!$F$928</f>
        <v>0</v>
      </c>
    </row>
    <row r="20" spans="1:5" s="2" customFormat="1" ht="12.75">
      <c r="A20" s="453"/>
      <c r="B20" s="6"/>
      <c r="C20" s="3"/>
      <c r="D20" s="446"/>
      <c r="E20" s="466"/>
    </row>
    <row r="21" spans="1:5" s="2" customFormat="1" ht="12.75">
      <c r="A21" s="453"/>
      <c r="B21" s="6" t="s">
        <v>454</v>
      </c>
      <c r="C21" s="3"/>
      <c r="D21" s="446" t="s">
        <v>589</v>
      </c>
      <c r="E21" s="466">
        <f>Repairs!$F$573</f>
        <v>0</v>
      </c>
    </row>
    <row r="22" spans="1:5" s="2" customFormat="1" ht="12.75">
      <c r="A22" s="453"/>
      <c r="B22" s="6"/>
      <c r="C22" s="3"/>
      <c r="D22" s="446"/>
      <c r="E22" s="466"/>
    </row>
    <row r="23" spans="1:5" s="2" customFormat="1" ht="12.75">
      <c r="A23" s="453" t="s">
        <v>430</v>
      </c>
      <c r="B23" s="6" t="s">
        <v>431</v>
      </c>
      <c r="C23" s="434"/>
      <c r="D23" s="446">
        <v>125</v>
      </c>
      <c r="E23" s="466">
        <f>'Provisional Sums'!$F$41</f>
        <v>1349500</v>
      </c>
    </row>
    <row r="24" spans="1:5" s="2" customFormat="1" ht="12.75">
      <c r="A24" s="453"/>
      <c r="B24" s="6"/>
      <c r="C24" s="434"/>
      <c r="D24" s="447"/>
      <c r="E24" s="466"/>
    </row>
    <row r="25" spans="1:5" s="472" customFormat="1" ht="12.75">
      <c r="A25" s="469"/>
      <c r="B25" s="585" t="s">
        <v>455</v>
      </c>
      <c r="C25" s="586"/>
      <c r="D25" s="470"/>
      <c r="E25" s="471">
        <f>SUM(E11:E24)</f>
        <v>1349500</v>
      </c>
    </row>
    <row r="26" spans="1:5" s="2" customFormat="1" ht="12.75">
      <c r="A26" s="453"/>
      <c r="B26" s="6"/>
      <c r="C26" s="434"/>
      <c r="D26" s="8"/>
      <c r="E26" s="466"/>
    </row>
    <row r="27" spans="1:5" s="2" customFormat="1" ht="12.75">
      <c r="A27" s="453"/>
      <c r="B27" s="6" t="s">
        <v>432</v>
      </c>
      <c r="C27" s="434"/>
      <c r="D27" s="8"/>
      <c r="E27" s="466">
        <v>1000000</v>
      </c>
    </row>
    <row r="28" spans="1:5" s="2" customFormat="1" ht="12.75">
      <c r="A28" s="453"/>
      <c r="B28" s="6"/>
      <c r="C28" s="3"/>
      <c r="D28" s="8"/>
      <c r="E28" s="466"/>
    </row>
    <row r="29" spans="1:5" s="2" customFormat="1" ht="12.75">
      <c r="A29" s="453"/>
      <c r="B29" s="6"/>
      <c r="C29" s="3"/>
      <c r="D29" s="8"/>
      <c r="E29" s="466"/>
    </row>
    <row r="30" spans="1:5" s="2" customFormat="1" ht="12.75">
      <c r="A30" s="455"/>
      <c r="B30" s="10"/>
      <c r="C30" s="7"/>
      <c r="D30" s="9"/>
      <c r="E30" s="467"/>
    </row>
    <row r="31" spans="1:5" s="2" customFormat="1" ht="26.25" customHeight="1" thickBot="1">
      <c r="A31" s="456" t="s">
        <v>590</v>
      </c>
      <c r="B31" s="457"/>
      <c r="C31" s="457"/>
      <c r="D31" s="458" t="s">
        <v>22</v>
      </c>
      <c r="E31" s="568">
        <f>SUM(E25:E30)</f>
        <v>2349500</v>
      </c>
    </row>
    <row r="32" ht="13.5" thickTop="1"/>
    <row r="42" s="2" customFormat="1" ht="12.75">
      <c r="E42" s="461"/>
    </row>
    <row r="43" s="2" customFormat="1" ht="12.75">
      <c r="E43" s="461"/>
    </row>
    <row r="44" s="2" customFormat="1" ht="12.75">
      <c r="E44" s="461"/>
    </row>
    <row r="45" s="2" customFormat="1" ht="12.75">
      <c r="E45" s="461"/>
    </row>
    <row r="46" s="2" customFormat="1" ht="12.75">
      <c r="E46" s="461"/>
    </row>
    <row r="47" s="2" customFormat="1" ht="12.75">
      <c r="E47" s="461"/>
    </row>
    <row r="48" s="2" customFormat="1" ht="12.75">
      <c r="E48" s="461"/>
    </row>
    <row r="49" s="2" customFormat="1" ht="12.75">
      <c r="E49" s="461"/>
    </row>
    <row r="50" s="2" customFormat="1" ht="12.75">
      <c r="E50" s="461"/>
    </row>
    <row r="51" s="2" customFormat="1" ht="12.75">
      <c r="E51" s="461"/>
    </row>
  </sheetData>
  <sheetProtection password="CB2B" sheet="1"/>
  <mergeCells count="2">
    <mergeCell ref="A4:E4"/>
    <mergeCell ref="B25:C25"/>
  </mergeCells>
  <printOptions/>
  <pageMargins left="0.75" right="0.25" top="0.75" bottom="0.75" header="0.5" footer="0.5"/>
  <pageSetup firstPageNumber="127" useFirstPageNumber="1" horizontalDpi="600" verticalDpi="600" orientation="portrait" paperSize="9" r:id="rId1"/>
  <headerFooter alignWithMargins="0">
    <oddFooter>&amp;L&amp;8Reinsurance Plaza &amp;C&amp;P&amp;R&amp;8Costek Alma</oddFooter>
  </headerFooter>
</worksheet>
</file>

<file path=xl/worksheets/sheet2.xml><?xml version="1.0" encoding="utf-8"?>
<worksheet xmlns="http://schemas.openxmlformats.org/spreadsheetml/2006/main" xmlns:r="http://schemas.openxmlformats.org/officeDocument/2006/relationships">
  <dimension ref="A27:I31"/>
  <sheetViews>
    <sheetView zoomScalePageLayoutView="0" workbookViewId="0" topLeftCell="A1">
      <selection activeCell="L49" sqref="L49"/>
    </sheetView>
  </sheetViews>
  <sheetFormatPr defaultColWidth="9.140625" defaultRowHeight="12.75"/>
  <cols>
    <col min="1" max="8" width="9.140625" style="4" customWidth="1"/>
    <col min="9" max="9" width="10.8515625" style="4" customWidth="1"/>
    <col min="10" max="16384" width="9.140625" style="4" customWidth="1"/>
  </cols>
  <sheetData>
    <row r="27" spans="1:9" ht="12.75">
      <c r="A27" s="66"/>
      <c r="B27" s="66"/>
      <c r="C27" s="67"/>
      <c r="D27" s="67"/>
      <c r="E27" s="67"/>
      <c r="F27" s="67"/>
      <c r="G27" s="67"/>
      <c r="H27" s="66"/>
      <c r="I27" s="66"/>
    </row>
    <row r="28" spans="1:9" ht="30">
      <c r="A28" s="575" t="s">
        <v>423</v>
      </c>
      <c r="B28" s="575"/>
      <c r="C28" s="575"/>
      <c r="D28" s="575"/>
      <c r="E28" s="575"/>
      <c r="F28" s="575"/>
      <c r="G28" s="575"/>
      <c r="H28" s="575"/>
      <c r="I28" s="575"/>
    </row>
    <row r="29" spans="1:9" ht="26.25">
      <c r="A29" s="576" t="s">
        <v>412</v>
      </c>
      <c r="B29" s="576"/>
      <c r="C29" s="576"/>
      <c r="D29" s="576"/>
      <c r="E29" s="576"/>
      <c r="F29" s="576"/>
      <c r="G29" s="576"/>
      <c r="H29" s="576"/>
      <c r="I29" s="576"/>
    </row>
    <row r="30" spans="1:9" ht="12.75">
      <c r="A30" s="66"/>
      <c r="B30" s="66"/>
      <c r="C30" s="68"/>
      <c r="D30" s="68"/>
      <c r="E30" s="68"/>
      <c r="F30" s="68"/>
      <c r="G30" s="68"/>
      <c r="H30" s="66"/>
      <c r="I30" s="66"/>
    </row>
    <row r="31" spans="1:9" ht="12.75">
      <c r="A31" s="66"/>
      <c r="B31" s="66"/>
      <c r="H31" s="66"/>
      <c r="I31" s="66"/>
    </row>
  </sheetData>
  <sheetProtection password="CB2B" sheet="1"/>
  <mergeCells count="2">
    <mergeCell ref="A28:I28"/>
    <mergeCell ref="A29:I2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62"/>
  <sheetViews>
    <sheetView view="pageBreakPreview" zoomScaleSheetLayoutView="100" zoomScalePageLayoutView="0" workbookViewId="0" topLeftCell="A100">
      <selection activeCell="F155" sqref="F155"/>
    </sheetView>
  </sheetViews>
  <sheetFormatPr defaultColWidth="9.140625" defaultRowHeight="12.75"/>
  <cols>
    <col min="1" max="8" width="9.140625" style="4" customWidth="1"/>
    <col min="9" max="9" width="7.00390625" style="4" customWidth="1"/>
    <col min="10" max="16384" width="9.140625" style="4" customWidth="1"/>
  </cols>
  <sheetData>
    <row r="1" spans="1:8" ht="12.75">
      <c r="A1" s="439" t="s">
        <v>462</v>
      </c>
      <c r="B1" s="440"/>
      <c r="C1" s="440"/>
      <c r="D1" s="440"/>
      <c r="E1" s="440"/>
      <c r="F1" s="440"/>
      <c r="G1" s="440"/>
      <c r="H1" s="440"/>
    </row>
    <row r="2" spans="1:8" ht="12.75">
      <c r="A2" s="440"/>
      <c r="B2" s="440"/>
      <c r="C2" s="440"/>
      <c r="D2" s="440"/>
      <c r="E2" s="440"/>
      <c r="F2" s="440"/>
      <c r="G2" s="440"/>
      <c r="H2" s="440"/>
    </row>
    <row r="3" spans="1:8" ht="12.75">
      <c r="A3" s="439" t="s">
        <v>463</v>
      </c>
      <c r="B3" s="440"/>
      <c r="C3" s="440"/>
      <c r="D3" s="440"/>
      <c r="E3" s="440"/>
      <c r="F3" s="440"/>
      <c r="G3" s="440"/>
      <c r="H3" s="440"/>
    </row>
    <row r="4" spans="1:8" ht="12.75">
      <c r="A4" s="440"/>
      <c r="B4" s="440"/>
      <c r="C4" s="440"/>
      <c r="D4" s="440"/>
      <c r="E4" s="440"/>
      <c r="F4" s="440"/>
      <c r="G4" s="440"/>
      <c r="H4" s="440"/>
    </row>
    <row r="5" spans="1:8" ht="12.75">
      <c r="A5" s="440" t="s">
        <v>464</v>
      </c>
      <c r="B5" s="440"/>
      <c r="C5" s="440"/>
      <c r="D5" s="440"/>
      <c r="E5" s="440"/>
      <c r="F5" s="440"/>
      <c r="G5" s="440"/>
      <c r="H5" s="440"/>
    </row>
    <row r="6" spans="1:8" ht="12.75">
      <c r="A6" s="440" t="s">
        <v>465</v>
      </c>
      <c r="B6" s="440"/>
      <c r="C6" s="440"/>
      <c r="D6" s="440"/>
      <c r="E6" s="440"/>
      <c r="F6" s="440"/>
      <c r="G6" s="440"/>
      <c r="H6" s="440"/>
    </row>
    <row r="7" spans="1:8" ht="12.75">
      <c r="A7" s="440"/>
      <c r="B7" s="440"/>
      <c r="C7" s="440"/>
      <c r="D7" s="440"/>
      <c r="E7" s="440"/>
      <c r="F7" s="440"/>
      <c r="G7" s="440"/>
      <c r="H7" s="440"/>
    </row>
    <row r="8" spans="1:8" ht="12.75">
      <c r="A8" s="441" t="s">
        <v>466</v>
      </c>
      <c r="B8" s="440"/>
      <c r="C8" s="440"/>
      <c r="D8" s="440"/>
      <c r="E8" s="440"/>
      <c r="F8" s="440"/>
      <c r="G8" s="440"/>
      <c r="H8" s="440"/>
    </row>
    <row r="9" spans="1:8" ht="12.75">
      <c r="A9" s="440" t="s">
        <v>467</v>
      </c>
      <c r="B9" s="440"/>
      <c r="C9" s="440"/>
      <c r="D9" s="440"/>
      <c r="E9" s="440"/>
      <c r="F9" s="440"/>
      <c r="G9" s="440"/>
      <c r="H9" s="440"/>
    </row>
    <row r="10" spans="1:8" ht="12.75">
      <c r="A10" s="440"/>
      <c r="B10" s="440"/>
      <c r="C10" s="440"/>
      <c r="D10" s="440"/>
      <c r="E10" s="440"/>
      <c r="F10" s="440"/>
      <c r="G10" s="440"/>
      <c r="H10" s="440"/>
    </row>
    <row r="11" spans="1:8" ht="12.75">
      <c r="A11" s="439" t="s">
        <v>468</v>
      </c>
      <c r="B11" s="440"/>
      <c r="C11" s="440"/>
      <c r="D11" s="440"/>
      <c r="E11" s="440"/>
      <c r="F11" s="440"/>
      <c r="G11" s="440"/>
      <c r="H11" s="440"/>
    </row>
    <row r="12" spans="1:8" ht="12.75">
      <c r="A12" s="440"/>
      <c r="B12" s="440"/>
      <c r="C12" s="440"/>
      <c r="D12" s="440"/>
      <c r="E12" s="440"/>
      <c r="F12" s="440"/>
      <c r="G12" s="440"/>
      <c r="H12" s="440"/>
    </row>
    <row r="13" spans="1:8" ht="12.75">
      <c r="A13" s="440" t="s">
        <v>469</v>
      </c>
      <c r="B13" s="440"/>
      <c r="C13" s="440"/>
      <c r="D13" s="440"/>
      <c r="E13" s="440"/>
      <c r="F13" s="440"/>
      <c r="G13" s="440"/>
      <c r="H13" s="440"/>
    </row>
    <row r="14" spans="1:8" ht="12.75">
      <c r="A14" s="440" t="s">
        <v>470</v>
      </c>
      <c r="B14" s="440"/>
      <c r="C14" s="440"/>
      <c r="D14" s="440"/>
      <c r="E14" s="440"/>
      <c r="F14" s="440"/>
      <c r="G14" s="440"/>
      <c r="H14" s="440"/>
    </row>
    <row r="15" spans="1:8" ht="12.75">
      <c r="A15" s="440" t="s">
        <v>471</v>
      </c>
      <c r="B15" s="440"/>
      <c r="C15" s="440"/>
      <c r="D15" s="440"/>
      <c r="E15" s="440"/>
      <c r="F15" s="440"/>
      <c r="G15" s="440"/>
      <c r="H15" s="440"/>
    </row>
    <row r="16" spans="1:8" ht="12.75">
      <c r="A16" s="440"/>
      <c r="B16" s="440"/>
      <c r="C16" s="440"/>
      <c r="D16" s="440"/>
      <c r="E16" s="440"/>
      <c r="F16" s="440"/>
      <c r="G16" s="440"/>
      <c r="H16" s="440"/>
    </row>
    <row r="17" spans="1:8" ht="12.75">
      <c r="A17" s="439" t="s">
        <v>472</v>
      </c>
      <c r="B17" s="440"/>
      <c r="C17" s="440"/>
      <c r="D17" s="440"/>
      <c r="E17" s="440"/>
      <c r="F17" s="440"/>
      <c r="G17" s="440"/>
      <c r="H17" s="440"/>
    </row>
    <row r="18" spans="1:8" ht="12.75">
      <c r="A18" s="440"/>
      <c r="B18" s="440"/>
      <c r="C18" s="440"/>
      <c r="D18" s="440"/>
      <c r="E18" s="440"/>
      <c r="F18" s="440"/>
      <c r="G18" s="440"/>
      <c r="H18" s="440"/>
    </row>
    <row r="19" spans="1:8" ht="12.75">
      <c r="A19" s="440" t="s">
        <v>473</v>
      </c>
      <c r="B19" s="440"/>
      <c r="C19" s="440"/>
      <c r="D19" s="440"/>
      <c r="E19" s="440"/>
      <c r="F19" s="440"/>
      <c r="G19" s="440"/>
      <c r="H19" s="440"/>
    </row>
    <row r="20" spans="1:8" ht="12.75">
      <c r="A20" s="440" t="s">
        <v>474</v>
      </c>
      <c r="B20" s="440"/>
      <c r="C20" s="440"/>
      <c r="D20" s="440"/>
      <c r="E20" s="440"/>
      <c r="F20" s="440"/>
      <c r="G20" s="440"/>
      <c r="H20" s="440"/>
    </row>
    <row r="21" spans="1:8" ht="12.75">
      <c r="A21" s="440" t="s">
        <v>475</v>
      </c>
      <c r="B21" s="440"/>
      <c r="C21" s="440"/>
      <c r="D21" s="440"/>
      <c r="E21" s="440"/>
      <c r="F21" s="440"/>
      <c r="G21" s="440"/>
      <c r="H21" s="440"/>
    </row>
    <row r="22" spans="1:8" ht="12.75">
      <c r="A22" s="440" t="s">
        <v>476</v>
      </c>
      <c r="B22" s="440"/>
      <c r="C22" s="440"/>
      <c r="D22" s="440"/>
      <c r="E22" s="440"/>
      <c r="F22" s="440"/>
      <c r="G22" s="440"/>
      <c r="H22" s="440"/>
    </row>
    <row r="23" spans="1:8" ht="12.75">
      <c r="A23" s="440"/>
      <c r="B23" s="440"/>
      <c r="C23" s="440"/>
      <c r="D23" s="440"/>
      <c r="E23" s="440"/>
      <c r="F23" s="440"/>
      <c r="G23" s="440"/>
      <c r="H23" s="440"/>
    </row>
    <row r="24" spans="1:8" ht="12.75">
      <c r="A24" s="440" t="s">
        <v>477</v>
      </c>
      <c r="B24" s="440"/>
      <c r="C24" s="440" t="s">
        <v>478</v>
      </c>
      <c r="D24" s="440"/>
      <c r="E24" s="440"/>
      <c r="F24" s="440"/>
      <c r="G24" s="440"/>
      <c r="H24" s="440"/>
    </row>
    <row r="25" spans="1:8" ht="12.75">
      <c r="A25" s="440" t="s">
        <v>197</v>
      </c>
      <c r="B25" s="440"/>
      <c r="C25" s="440" t="s">
        <v>478</v>
      </c>
      <c r="D25" s="440"/>
      <c r="E25" s="440"/>
      <c r="F25" s="440"/>
      <c r="G25" s="440"/>
      <c r="H25" s="440"/>
    </row>
    <row r="26" spans="1:8" ht="12.75">
      <c r="A26" s="440" t="s">
        <v>479</v>
      </c>
      <c r="B26" s="440"/>
      <c r="C26" s="440" t="s">
        <v>480</v>
      </c>
      <c r="D26" s="440"/>
      <c r="E26" s="440"/>
      <c r="F26" s="440"/>
      <c r="G26" s="440"/>
      <c r="H26" s="440"/>
    </row>
    <row r="27" spans="1:8" ht="12.75">
      <c r="A27" s="440" t="s">
        <v>481</v>
      </c>
      <c r="B27" s="440"/>
      <c r="C27" s="440" t="s">
        <v>482</v>
      </c>
      <c r="D27" s="440"/>
      <c r="E27" s="440"/>
      <c r="F27" s="440"/>
      <c r="G27" s="440"/>
      <c r="H27" s="440"/>
    </row>
    <row r="28" spans="1:8" ht="12.75">
      <c r="A28" s="440"/>
      <c r="B28" s="440"/>
      <c r="C28" s="440"/>
      <c r="D28" s="440"/>
      <c r="E28" s="440"/>
      <c r="F28" s="440"/>
      <c r="G28" s="440"/>
      <c r="H28" s="440"/>
    </row>
    <row r="29" spans="1:8" ht="12.75">
      <c r="A29" s="441" t="s">
        <v>483</v>
      </c>
      <c r="B29" s="440"/>
      <c r="C29" s="440"/>
      <c r="D29" s="440"/>
      <c r="E29" s="440"/>
      <c r="F29" s="440"/>
      <c r="G29" s="440"/>
      <c r="H29" s="440"/>
    </row>
    <row r="30" spans="1:8" ht="12.75">
      <c r="A30" s="440" t="s">
        <v>484</v>
      </c>
      <c r="B30" s="440"/>
      <c r="C30" s="440"/>
      <c r="D30" s="440"/>
      <c r="E30" s="440"/>
      <c r="F30" s="440"/>
      <c r="G30" s="440"/>
      <c r="H30" s="440"/>
    </row>
    <row r="31" spans="1:8" ht="12.75">
      <c r="A31" s="440"/>
      <c r="B31" s="440"/>
      <c r="C31" s="440"/>
      <c r="D31" s="440"/>
      <c r="E31" s="440"/>
      <c r="F31" s="440"/>
      <c r="G31" s="440"/>
      <c r="H31" s="440"/>
    </row>
    <row r="32" spans="1:8" ht="12.75">
      <c r="A32" s="441" t="s">
        <v>485</v>
      </c>
      <c r="B32" s="440"/>
      <c r="C32" s="440"/>
      <c r="D32" s="440"/>
      <c r="E32" s="440"/>
      <c r="F32" s="440"/>
      <c r="G32" s="440"/>
      <c r="H32" s="440"/>
    </row>
    <row r="33" spans="1:8" ht="12.75">
      <c r="A33" s="440" t="s">
        <v>486</v>
      </c>
      <c r="B33" s="440"/>
      <c r="C33" s="440"/>
      <c r="D33" s="440"/>
      <c r="E33" s="440"/>
      <c r="F33" s="440"/>
      <c r="G33" s="440"/>
      <c r="H33" s="440"/>
    </row>
    <row r="34" spans="1:8" ht="12.75">
      <c r="A34" s="440"/>
      <c r="B34" s="440"/>
      <c r="C34" s="440"/>
      <c r="D34" s="440"/>
      <c r="E34" s="440"/>
      <c r="F34" s="440"/>
      <c r="G34" s="440"/>
      <c r="H34" s="440"/>
    </row>
    <row r="35" spans="1:8" ht="12.75">
      <c r="A35" s="439" t="s">
        <v>487</v>
      </c>
      <c r="B35" s="440"/>
      <c r="C35" s="440"/>
      <c r="D35" s="440"/>
      <c r="E35" s="440"/>
      <c r="F35" s="440"/>
      <c r="G35" s="440"/>
      <c r="H35" s="440"/>
    </row>
    <row r="36" spans="1:8" ht="12.75">
      <c r="A36" s="440"/>
      <c r="B36" s="440"/>
      <c r="C36" s="440"/>
      <c r="D36" s="440"/>
      <c r="E36" s="440"/>
      <c r="F36" s="440"/>
      <c r="G36" s="440"/>
      <c r="H36" s="440"/>
    </row>
    <row r="37" spans="1:8" ht="12.75">
      <c r="A37" s="441" t="s">
        <v>488</v>
      </c>
      <c r="B37" s="440"/>
      <c r="C37" s="440"/>
      <c r="D37" s="440"/>
      <c r="E37" s="440"/>
      <c r="F37" s="440"/>
      <c r="G37" s="440"/>
      <c r="H37" s="440"/>
    </row>
    <row r="38" spans="1:8" ht="12.75">
      <c r="A38" s="440" t="s">
        <v>489</v>
      </c>
      <c r="B38" s="440"/>
      <c r="C38" s="440"/>
      <c r="D38" s="440"/>
      <c r="E38" s="440"/>
      <c r="F38" s="440"/>
      <c r="G38" s="440"/>
      <c r="H38" s="440"/>
    </row>
    <row r="39" spans="1:8" ht="12.75">
      <c r="A39" s="440" t="s">
        <v>490</v>
      </c>
      <c r="B39" s="440"/>
      <c r="C39" s="440"/>
      <c r="D39" s="440"/>
      <c r="E39" s="440"/>
      <c r="F39" s="440"/>
      <c r="G39" s="440"/>
      <c r="H39" s="440"/>
    </row>
    <row r="40" spans="1:8" ht="12.75">
      <c r="A40" s="440"/>
      <c r="B40" s="440"/>
      <c r="C40" s="440"/>
      <c r="D40" s="440"/>
      <c r="E40" s="440"/>
      <c r="F40" s="440"/>
      <c r="G40" s="440"/>
      <c r="H40" s="440"/>
    </row>
    <row r="41" spans="1:8" ht="12.75">
      <c r="A41" s="440" t="s">
        <v>491</v>
      </c>
      <c r="B41" s="440"/>
      <c r="C41" s="440"/>
      <c r="D41" s="440"/>
      <c r="E41" s="440"/>
      <c r="F41" s="440"/>
      <c r="G41" s="440"/>
      <c r="H41" s="440"/>
    </row>
    <row r="42" spans="1:8" ht="12.75">
      <c r="A42" s="440" t="s">
        <v>492</v>
      </c>
      <c r="B42" s="440"/>
      <c r="C42" s="440"/>
      <c r="D42" s="440"/>
      <c r="E42" s="440"/>
      <c r="F42" s="440"/>
      <c r="G42" s="440"/>
      <c r="H42" s="440"/>
    </row>
    <row r="43" spans="1:8" ht="12.75">
      <c r="A43" s="440"/>
      <c r="B43" s="440"/>
      <c r="C43" s="440"/>
      <c r="D43" s="440"/>
      <c r="E43" s="440"/>
      <c r="F43" s="440"/>
      <c r="G43" s="440"/>
      <c r="H43" s="440"/>
    </row>
    <row r="44" spans="1:8" ht="12.75">
      <c r="A44" s="441" t="s">
        <v>493</v>
      </c>
      <c r="B44" s="440"/>
      <c r="C44" s="440"/>
      <c r="D44" s="440"/>
      <c r="E44" s="440"/>
      <c r="F44" s="440"/>
      <c r="G44" s="440"/>
      <c r="H44" s="440"/>
    </row>
    <row r="45" spans="1:8" ht="12.75">
      <c r="A45" s="440" t="s">
        <v>494</v>
      </c>
      <c r="B45" s="440"/>
      <c r="C45" s="440"/>
      <c r="D45" s="440"/>
      <c r="E45" s="440"/>
      <c r="F45" s="440"/>
      <c r="G45" s="440"/>
      <c r="H45" s="440"/>
    </row>
    <row r="46" spans="1:8" ht="12.75">
      <c r="A46" s="440"/>
      <c r="B46" s="440"/>
      <c r="C46" s="440"/>
      <c r="D46" s="440"/>
      <c r="E46" s="440"/>
      <c r="F46" s="440"/>
      <c r="G46" s="440"/>
      <c r="H46" s="440"/>
    </row>
    <row r="47" spans="1:8" ht="12.75">
      <c r="A47" s="439" t="s">
        <v>495</v>
      </c>
      <c r="B47" s="440"/>
      <c r="C47" s="440"/>
      <c r="D47" s="440"/>
      <c r="E47" s="440"/>
      <c r="F47" s="440"/>
      <c r="G47" s="440"/>
      <c r="H47" s="440"/>
    </row>
    <row r="48" spans="1:8" ht="12.75">
      <c r="A48" s="440"/>
      <c r="B48" s="440"/>
      <c r="C48" s="440"/>
      <c r="D48" s="440"/>
      <c r="E48" s="440"/>
      <c r="F48" s="440"/>
      <c r="G48" s="440"/>
      <c r="H48" s="440"/>
    </row>
    <row r="49" spans="1:8" ht="12.75">
      <c r="A49" s="440" t="s">
        <v>496</v>
      </c>
      <c r="B49" s="440"/>
      <c r="C49" s="440"/>
      <c r="D49" s="440"/>
      <c r="E49" s="440"/>
      <c r="F49" s="440"/>
      <c r="G49" s="440"/>
      <c r="H49" s="440"/>
    </row>
    <row r="50" spans="1:8" ht="12.75">
      <c r="A50" s="440" t="s">
        <v>497</v>
      </c>
      <c r="B50" s="440"/>
      <c r="C50" s="440"/>
      <c r="D50" s="440"/>
      <c r="E50" s="440"/>
      <c r="F50" s="440"/>
      <c r="G50" s="440"/>
      <c r="H50" s="440"/>
    </row>
    <row r="51" spans="1:8" ht="12.75">
      <c r="A51" s="440"/>
      <c r="B51" s="440"/>
      <c r="C51" s="440"/>
      <c r="D51" s="440"/>
      <c r="E51" s="440"/>
      <c r="F51" s="440"/>
      <c r="G51" s="440"/>
      <c r="H51" s="440"/>
    </row>
    <row r="52" spans="1:8" ht="12.75">
      <c r="A52" s="440"/>
      <c r="B52" s="440"/>
      <c r="C52" s="440"/>
      <c r="D52" s="440"/>
      <c r="E52" s="440"/>
      <c r="F52" s="440"/>
      <c r="G52" s="440"/>
      <c r="H52" s="440"/>
    </row>
    <row r="53" spans="1:8" ht="12.75">
      <c r="A53" s="440"/>
      <c r="B53" s="440"/>
      <c r="C53" s="440"/>
      <c r="D53" s="440"/>
      <c r="E53" s="440"/>
      <c r="F53" s="440"/>
      <c r="G53" s="440"/>
      <c r="H53" s="440"/>
    </row>
    <row r="54" spans="1:8" ht="12.75">
      <c r="A54" s="440"/>
      <c r="B54" s="440"/>
      <c r="C54" s="440"/>
      <c r="D54" s="440"/>
      <c r="E54" s="440"/>
      <c r="F54" s="440"/>
      <c r="G54" s="440"/>
      <c r="H54" s="440"/>
    </row>
    <row r="55" spans="1:8" ht="12.75">
      <c r="A55" s="440"/>
      <c r="B55" s="440"/>
      <c r="C55" s="440"/>
      <c r="D55" s="440"/>
      <c r="E55" s="440"/>
      <c r="F55" s="440"/>
      <c r="G55" s="440"/>
      <c r="H55" s="440"/>
    </row>
    <row r="56" spans="1:8" ht="12.75">
      <c r="A56" s="440"/>
      <c r="B56" s="440"/>
      <c r="C56" s="440"/>
      <c r="D56" s="440"/>
      <c r="E56" s="440"/>
      <c r="F56" s="440"/>
      <c r="G56" s="440"/>
      <c r="H56" s="440"/>
    </row>
    <row r="57" spans="1:8" ht="12.75">
      <c r="A57" s="440"/>
      <c r="B57" s="440"/>
      <c r="C57" s="440"/>
      <c r="D57" s="440"/>
      <c r="E57" s="440"/>
      <c r="F57" s="440"/>
      <c r="G57" s="440"/>
      <c r="H57" s="440"/>
    </row>
    <row r="58" spans="1:8" ht="12.75">
      <c r="A58" s="440"/>
      <c r="B58" s="440"/>
      <c r="C58" s="440"/>
      <c r="D58" s="440"/>
      <c r="E58" s="440"/>
      <c r="F58" s="440"/>
      <c r="G58" s="440"/>
      <c r="H58" s="440"/>
    </row>
    <row r="59" spans="1:8" ht="12.75">
      <c r="A59" s="440"/>
      <c r="B59" s="440"/>
      <c r="C59" s="440"/>
      <c r="D59" s="440"/>
      <c r="E59" s="440"/>
      <c r="F59" s="440"/>
      <c r="G59" s="440"/>
      <c r="H59" s="440"/>
    </row>
    <row r="60" spans="1:8" ht="12.75">
      <c r="A60" s="440"/>
      <c r="B60" s="440"/>
      <c r="C60" s="440"/>
      <c r="D60" s="440"/>
      <c r="E60" s="440"/>
      <c r="F60" s="440"/>
      <c r="G60" s="440"/>
      <c r="H60" s="440"/>
    </row>
    <row r="61" spans="1:8" ht="12.75">
      <c r="A61" s="439" t="s">
        <v>498</v>
      </c>
      <c r="B61" s="440"/>
      <c r="C61" s="440"/>
      <c r="D61" s="440"/>
      <c r="E61" s="440"/>
      <c r="F61" s="440"/>
      <c r="G61" s="440"/>
      <c r="H61" s="440"/>
    </row>
    <row r="62" spans="1:8" ht="12.75">
      <c r="A62" s="440"/>
      <c r="B62" s="440"/>
      <c r="C62" s="440"/>
      <c r="D62" s="440"/>
      <c r="E62" s="440"/>
      <c r="F62" s="440"/>
      <c r="G62" s="440"/>
      <c r="H62" s="440"/>
    </row>
    <row r="63" spans="1:8" ht="12.75">
      <c r="A63" s="441" t="s">
        <v>499</v>
      </c>
      <c r="B63" s="440"/>
      <c r="C63" s="440"/>
      <c r="D63" s="440"/>
      <c r="E63" s="440"/>
      <c r="F63" s="440"/>
      <c r="G63" s="440"/>
      <c r="H63" s="440"/>
    </row>
    <row r="64" spans="1:8" ht="12.75">
      <c r="A64" s="440"/>
      <c r="B64" s="440"/>
      <c r="C64" s="440"/>
      <c r="D64" s="440"/>
      <c r="E64" s="440"/>
      <c r="F64" s="440"/>
      <c r="G64" s="440"/>
      <c r="H64" s="440"/>
    </row>
    <row r="65" spans="1:8" ht="12.75">
      <c r="A65" s="440" t="s">
        <v>500</v>
      </c>
      <c r="B65" s="440"/>
      <c r="C65" s="440"/>
      <c r="D65" s="440"/>
      <c r="E65" s="440"/>
      <c r="F65" s="440"/>
      <c r="G65" s="440"/>
      <c r="H65" s="440"/>
    </row>
    <row r="66" spans="1:8" ht="12.75">
      <c r="A66" s="440"/>
      <c r="B66" s="440"/>
      <c r="C66" s="440"/>
      <c r="D66" s="440"/>
      <c r="E66" s="440"/>
      <c r="F66" s="440"/>
      <c r="G66" s="440"/>
      <c r="H66" s="440"/>
    </row>
    <row r="67" spans="1:8" ht="12.75">
      <c r="A67" s="440" t="s">
        <v>501</v>
      </c>
      <c r="B67" s="440"/>
      <c r="C67" s="440"/>
      <c r="D67" s="440"/>
      <c r="E67" s="440"/>
      <c r="F67" s="440"/>
      <c r="G67" s="440"/>
      <c r="H67" s="440"/>
    </row>
    <row r="68" spans="1:8" ht="12.75">
      <c r="A68" s="440" t="s">
        <v>502</v>
      </c>
      <c r="B68" s="440"/>
      <c r="C68" s="440"/>
      <c r="D68" s="440"/>
      <c r="E68" s="440"/>
      <c r="F68" s="440"/>
      <c r="G68" s="440"/>
      <c r="H68" s="440"/>
    </row>
    <row r="69" spans="1:8" ht="12.75">
      <c r="A69" s="440"/>
      <c r="B69" s="440"/>
      <c r="C69" s="440"/>
      <c r="D69" s="440"/>
      <c r="E69" s="440"/>
      <c r="F69" s="440"/>
      <c r="G69" s="440"/>
      <c r="H69" s="440"/>
    </row>
    <row r="70" spans="1:8" ht="12.75">
      <c r="A70" s="440" t="s">
        <v>503</v>
      </c>
      <c r="B70" s="440"/>
      <c r="C70" s="440"/>
      <c r="D70" s="440"/>
      <c r="E70" s="440"/>
      <c r="F70" s="440"/>
      <c r="G70" s="440"/>
      <c r="H70" s="440"/>
    </row>
    <row r="71" spans="1:8" ht="12.75">
      <c r="A71" s="440" t="s">
        <v>504</v>
      </c>
      <c r="B71" s="440"/>
      <c r="C71" s="440"/>
      <c r="D71" s="440"/>
      <c r="E71" s="440"/>
      <c r="F71" s="440"/>
      <c r="G71" s="440"/>
      <c r="H71" s="440"/>
    </row>
    <row r="72" spans="1:8" ht="12.75">
      <c r="A72" s="440"/>
      <c r="B72" s="440"/>
      <c r="C72" s="440"/>
      <c r="D72" s="440"/>
      <c r="E72" s="440"/>
      <c r="F72" s="440"/>
      <c r="G72" s="440"/>
      <c r="H72" s="440"/>
    </row>
    <row r="73" spans="1:8" ht="12.75">
      <c r="A73" s="439" t="s">
        <v>505</v>
      </c>
      <c r="B73" s="440"/>
      <c r="C73" s="440"/>
      <c r="D73" s="440"/>
      <c r="E73" s="440"/>
      <c r="F73" s="440"/>
      <c r="G73" s="440"/>
      <c r="H73" s="440"/>
    </row>
    <row r="74" spans="1:8" ht="12.75">
      <c r="A74" s="440"/>
      <c r="B74" s="440"/>
      <c r="C74" s="440"/>
      <c r="D74" s="440"/>
      <c r="E74" s="440"/>
      <c r="F74" s="440"/>
      <c r="G74" s="440"/>
      <c r="H74" s="440"/>
    </row>
    <row r="75" spans="1:8" ht="12.75">
      <c r="A75" s="440" t="s">
        <v>506</v>
      </c>
      <c r="B75" s="440"/>
      <c r="C75" s="440"/>
      <c r="D75" s="440"/>
      <c r="E75" s="440"/>
      <c r="F75" s="440"/>
      <c r="G75" s="440"/>
      <c r="H75" s="440"/>
    </row>
    <row r="76" spans="1:8" ht="12.75">
      <c r="A76" s="440"/>
      <c r="B76" s="440"/>
      <c r="C76" s="440"/>
      <c r="D76" s="440"/>
      <c r="E76" s="440"/>
      <c r="F76" s="440"/>
      <c r="G76" s="440"/>
      <c r="H76" s="440"/>
    </row>
    <row r="77" spans="1:8" ht="12.75">
      <c r="A77" s="440" t="s">
        <v>507</v>
      </c>
      <c r="B77" s="440"/>
      <c r="C77" s="440"/>
      <c r="D77" s="440"/>
      <c r="E77" s="440"/>
      <c r="F77" s="440"/>
      <c r="G77" s="440"/>
      <c r="H77" s="440"/>
    </row>
    <row r="78" spans="1:8" ht="12.75">
      <c r="A78" s="440" t="s">
        <v>508</v>
      </c>
      <c r="B78" s="440"/>
      <c r="C78" s="440"/>
      <c r="D78" s="440"/>
      <c r="E78" s="440"/>
      <c r="F78" s="440"/>
      <c r="G78" s="440"/>
      <c r="H78" s="440"/>
    </row>
    <row r="79" spans="1:8" ht="12.75">
      <c r="A79" s="440"/>
      <c r="B79" s="440"/>
      <c r="C79" s="440"/>
      <c r="D79" s="440"/>
      <c r="E79" s="440"/>
      <c r="F79" s="440"/>
      <c r="G79" s="440"/>
      <c r="H79" s="440"/>
    </row>
    <row r="80" spans="1:8" ht="12.75">
      <c r="A80" s="439" t="s">
        <v>509</v>
      </c>
      <c r="B80" s="440"/>
      <c r="C80" s="440"/>
      <c r="D80" s="440"/>
      <c r="E80" s="440"/>
      <c r="F80" s="440"/>
      <c r="G80" s="440"/>
      <c r="H80" s="440"/>
    </row>
    <row r="81" spans="1:8" ht="12.75">
      <c r="A81" s="440"/>
      <c r="B81" s="440"/>
      <c r="C81" s="440"/>
      <c r="D81" s="440"/>
      <c r="E81" s="440"/>
      <c r="F81" s="440"/>
      <c r="G81" s="440"/>
      <c r="H81" s="440"/>
    </row>
    <row r="82" spans="1:8" ht="12.75">
      <c r="A82" s="440" t="s">
        <v>510</v>
      </c>
      <c r="B82" s="440"/>
      <c r="C82" s="440"/>
      <c r="D82" s="440"/>
      <c r="E82" s="440"/>
      <c r="F82" s="440"/>
      <c r="G82" s="440"/>
      <c r="H82" s="440"/>
    </row>
    <row r="83" spans="1:8" ht="12.75">
      <c r="A83" s="440"/>
      <c r="B83" s="440"/>
      <c r="C83" s="440"/>
      <c r="D83" s="440"/>
      <c r="E83" s="440"/>
      <c r="F83" s="440"/>
      <c r="G83" s="440"/>
      <c r="H83" s="440"/>
    </row>
    <row r="84" spans="1:8" ht="12.75">
      <c r="A84" s="441" t="s">
        <v>511</v>
      </c>
      <c r="B84" s="440"/>
      <c r="C84" s="440"/>
      <c r="D84" s="440"/>
      <c r="E84" s="440"/>
      <c r="F84" s="440"/>
      <c r="G84" s="440"/>
      <c r="H84" s="440"/>
    </row>
    <row r="85" spans="1:8" ht="12.75">
      <c r="A85" s="440" t="s">
        <v>512</v>
      </c>
      <c r="B85" s="440"/>
      <c r="C85" s="440"/>
      <c r="D85" s="440"/>
      <c r="E85" s="440"/>
      <c r="F85" s="440"/>
      <c r="G85" s="440"/>
      <c r="H85" s="440"/>
    </row>
    <row r="86" spans="1:8" ht="12.75">
      <c r="A86" s="440"/>
      <c r="B86" s="440"/>
      <c r="C86" s="440"/>
      <c r="D86" s="440"/>
      <c r="E86" s="440"/>
      <c r="F86" s="440"/>
      <c r="G86" s="440"/>
      <c r="H86" s="440"/>
    </row>
    <row r="87" spans="1:8" ht="12.75">
      <c r="A87" s="440" t="s">
        <v>513</v>
      </c>
      <c r="B87" s="440"/>
      <c r="C87" s="440"/>
      <c r="D87" s="440"/>
      <c r="E87" s="440"/>
      <c r="F87" s="440"/>
      <c r="G87" s="440"/>
      <c r="H87" s="440"/>
    </row>
    <row r="88" spans="1:8" ht="12.75">
      <c r="A88" s="440" t="s">
        <v>514</v>
      </c>
      <c r="B88" s="440"/>
      <c r="C88" s="440"/>
      <c r="D88" s="440"/>
      <c r="E88" s="440"/>
      <c r="F88" s="440"/>
      <c r="G88" s="440"/>
      <c r="H88" s="440"/>
    </row>
    <row r="89" spans="1:8" ht="12.75">
      <c r="A89" s="440"/>
      <c r="B89" s="440"/>
      <c r="C89" s="440"/>
      <c r="D89" s="440"/>
      <c r="E89" s="440"/>
      <c r="F89" s="440"/>
      <c r="G89" s="440"/>
      <c r="H89" s="440"/>
    </row>
    <row r="90" spans="1:8" ht="12.75">
      <c r="A90" s="439" t="s">
        <v>515</v>
      </c>
      <c r="B90" s="440"/>
      <c r="C90" s="440"/>
      <c r="D90" s="440"/>
      <c r="E90" s="440"/>
      <c r="F90" s="440"/>
      <c r="G90" s="440"/>
      <c r="H90" s="440"/>
    </row>
    <row r="91" spans="1:8" ht="12.75">
      <c r="A91" s="440"/>
      <c r="B91" s="440"/>
      <c r="C91" s="440"/>
      <c r="D91" s="440"/>
      <c r="E91" s="440"/>
      <c r="F91" s="440"/>
      <c r="G91" s="440"/>
      <c r="H91" s="440"/>
    </row>
    <row r="92" spans="1:8" ht="12.75">
      <c r="A92" s="441" t="s">
        <v>516</v>
      </c>
      <c r="B92" s="440"/>
      <c r="C92" s="440"/>
      <c r="D92" s="440"/>
      <c r="E92" s="440"/>
      <c r="F92" s="440"/>
      <c r="G92" s="440"/>
      <c r="H92" s="440"/>
    </row>
    <row r="93" spans="1:8" ht="12.75">
      <c r="A93" s="440" t="s">
        <v>517</v>
      </c>
      <c r="B93" s="440"/>
      <c r="C93" s="440"/>
      <c r="D93" s="440"/>
      <c r="E93" s="440"/>
      <c r="F93" s="440"/>
      <c r="G93" s="440"/>
      <c r="H93" s="440"/>
    </row>
    <row r="94" spans="1:8" ht="12.75">
      <c r="A94" s="440"/>
      <c r="B94" s="440"/>
      <c r="C94" s="440"/>
      <c r="D94" s="440"/>
      <c r="E94" s="440"/>
      <c r="F94" s="440"/>
      <c r="G94" s="440"/>
      <c r="H94" s="440"/>
    </row>
    <row r="95" spans="1:8" ht="12.75">
      <c r="A95" s="441" t="s">
        <v>518</v>
      </c>
      <c r="B95" s="440"/>
      <c r="C95" s="440"/>
      <c r="D95" s="440"/>
      <c r="E95" s="440"/>
      <c r="F95" s="440"/>
      <c r="G95" s="440"/>
      <c r="H95" s="440"/>
    </row>
    <row r="96" spans="1:8" ht="12.75">
      <c r="A96" s="440" t="s">
        <v>519</v>
      </c>
      <c r="B96" s="440"/>
      <c r="C96" s="440"/>
      <c r="D96" s="440"/>
      <c r="E96" s="440"/>
      <c r="F96" s="440"/>
      <c r="G96" s="440"/>
      <c r="H96" s="440"/>
    </row>
    <row r="97" spans="1:8" ht="12.75">
      <c r="A97" s="440"/>
      <c r="B97" s="440"/>
      <c r="C97" s="440"/>
      <c r="D97" s="440"/>
      <c r="E97" s="440"/>
      <c r="F97" s="440"/>
      <c r="G97" s="440"/>
      <c r="H97" s="440"/>
    </row>
    <row r="98" spans="1:8" ht="12.75">
      <c r="A98" s="439" t="s">
        <v>520</v>
      </c>
      <c r="B98" s="440"/>
      <c r="C98" s="440"/>
      <c r="D98" s="440"/>
      <c r="E98" s="440"/>
      <c r="F98" s="440"/>
      <c r="G98" s="440"/>
      <c r="H98" s="440"/>
    </row>
    <row r="99" spans="1:8" ht="12.75">
      <c r="A99" s="440"/>
      <c r="B99" s="440"/>
      <c r="C99" s="440"/>
      <c r="D99" s="440"/>
      <c r="E99" s="440"/>
      <c r="F99" s="440"/>
      <c r="G99" s="440"/>
      <c r="H99" s="440"/>
    </row>
    <row r="100" spans="1:8" ht="12.75">
      <c r="A100" s="441" t="s">
        <v>521</v>
      </c>
      <c r="B100" s="440"/>
      <c r="C100" s="440"/>
      <c r="D100" s="440"/>
      <c r="E100" s="440"/>
      <c r="F100" s="440"/>
      <c r="G100" s="440"/>
      <c r="H100" s="440"/>
    </row>
    <row r="101" spans="1:8" ht="12.75">
      <c r="A101" s="440"/>
      <c r="B101" s="440"/>
      <c r="C101" s="440"/>
      <c r="D101" s="440"/>
      <c r="E101" s="440"/>
      <c r="F101" s="440"/>
      <c r="G101" s="440"/>
      <c r="H101" s="440"/>
    </row>
    <row r="102" spans="1:8" ht="12.75">
      <c r="A102" s="441" t="s">
        <v>522</v>
      </c>
      <c r="B102" s="440"/>
      <c r="C102" s="440"/>
      <c r="D102" s="440"/>
      <c r="E102" s="440"/>
      <c r="F102" s="440"/>
      <c r="G102" s="440"/>
      <c r="H102" s="440"/>
    </row>
    <row r="103" spans="1:8" ht="12.75">
      <c r="A103" s="440"/>
      <c r="B103" s="440"/>
      <c r="C103" s="440"/>
      <c r="D103" s="440"/>
      <c r="E103" s="440"/>
      <c r="F103" s="440"/>
      <c r="G103" s="440"/>
      <c r="H103" s="440"/>
    </row>
    <row r="104" spans="1:8" ht="12.75">
      <c r="A104" s="441" t="s">
        <v>523</v>
      </c>
      <c r="B104" s="440"/>
      <c r="C104" s="440"/>
      <c r="D104" s="440"/>
      <c r="E104" s="440"/>
      <c r="F104" s="440"/>
      <c r="G104" s="440"/>
      <c r="H104" s="440"/>
    </row>
    <row r="105" spans="1:8" ht="12.75">
      <c r="A105" s="440" t="s">
        <v>524</v>
      </c>
      <c r="B105" s="440"/>
      <c r="C105" s="440"/>
      <c r="D105" s="440"/>
      <c r="E105" s="440"/>
      <c r="F105" s="440"/>
      <c r="G105" s="440"/>
      <c r="H105" s="440"/>
    </row>
    <row r="106" spans="1:8" ht="12.75">
      <c r="A106" s="440"/>
      <c r="B106" s="440"/>
      <c r="C106" s="440"/>
      <c r="D106" s="440"/>
      <c r="E106" s="440"/>
      <c r="F106" s="440"/>
      <c r="G106" s="440"/>
      <c r="H106" s="440"/>
    </row>
    <row r="107" spans="1:8" ht="12.75">
      <c r="A107" s="440"/>
      <c r="B107" s="440"/>
      <c r="C107" s="440"/>
      <c r="D107" s="440"/>
      <c r="E107" s="440"/>
      <c r="F107" s="440"/>
      <c r="G107" s="440"/>
      <c r="H107" s="440"/>
    </row>
    <row r="108" spans="1:8" ht="12.75">
      <c r="A108" s="440"/>
      <c r="B108" s="440"/>
      <c r="C108" s="440"/>
      <c r="D108" s="440"/>
      <c r="E108" s="440"/>
      <c r="F108" s="440"/>
      <c r="G108" s="440"/>
      <c r="H108" s="440"/>
    </row>
    <row r="109" spans="1:8" ht="12.75">
      <c r="A109" s="440"/>
      <c r="B109" s="440"/>
      <c r="C109" s="440"/>
      <c r="D109" s="440"/>
      <c r="E109" s="440"/>
      <c r="F109" s="440"/>
      <c r="G109" s="440"/>
      <c r="H109" s="440"/>
    </row>
    <row r="110" spans="1:8" ht="12.75">
      <c r="A110" s="440"/>
      <c r="B110" s="440"/>
      <c r="C110" s="440"/>
      <c r="D110" s="440"/>
      <c r="E110" s="440"/>
      <c r="F110" s="440"/>
      <c r="G110" s="440"/>
      <c r="H110" s="440"/>
    </row>
    <row r="111" spans="1:8" ht="12.75">
      <c r="A111" s="440"/>
      <c r="B111" s="440"/>
      <c r="C111" s="440"/>
      <c r="D111" s="440"/>
      <c r="E111" s="440"/>
      <c r="F111" s="440"/>
      <c r="G111" s="440"/>
      <c r="H111" s="440"/>
    </row>
    <row r="112" spans="1:8" ht="12.75">
      <c r="A112" s="440"/>
      <c r="B112" s="440"/>
      <c r="C112" s="440"/>
      <c r="D112" s="440"/>
      <c r="E112" s="440"/>
      <c r="F112" s="440"/>
      <c r="G112" s="440"/>
      <c r="H112" s="440"/>
    </row>
    <row r="113" spans="1:8" ht="12.75">
      <c r="A113" s="440"/>
      <c r="B113" s="440"/>
      <c r="C113" s="440"/>
      <c r="D113" s="440"/>
      <c r="E113" s="440"/>
      <c r="F113" s="440"/>
      <c r="G113" s="440"/>
      <c r="H113" s="440"/>
    </row>
    <row r="114" spans="1:8" ht="12.75">
      <c r="A114" s="440"/>
      <c r="B114" s="440"/>
      <c r="C114" s="440"/>
      <c r="D114" s="440"/>
      <c r="E114" s="440"/>
      <c r="F114" s="440"/>
      <c r="G114" s="440"/>
      <c r="H114" s="440"/>
    </row>
    <row r="115" spans="1:8" ht="12.75">
      <c r="A115" s="440"/>
      <c r="B115" s="440"/>
      <c r="C115" s="440"/>
      <c r="D115" s="440"/>
      <c r="E115" s="440"/>
      <c r="F115" s="440"/>
      <c r="G115" s="440"/>
      <c r="H115" s="440"/>
    </row>
    <row r="116" spans="1:8" ht="12.75">
      <c r="A116" s="440"/>
      <c r="B116" s="440"/>
      <c r="C116" s="440"/>
      <c r="D116" s="440"/>
      <c r="E116" s="440"/>
      <c r="F116" s="440"/>
      <c r="G116" s="440"/>
      <c r="H116" s="440"/>
    </row>
    <row r="117" spans="1:8" ht="12.75">
      <c r="A117" s="440"/>
      <c r="B117" s="440"/>
      <c r="C117" s="440"/>
      <c r="D117" s="440"/>
      <c r="E117" s="440"/>
      <c r="F117" s="440"/>
      <c r="G117" s="440"/>
      <c r="H117" s="440"/>
    </row>
    <row r="118" spans="1:8" ht="12.75">
      <c r="A118" s="440"/>
      <c r="B118" s="440"/>
      <c r="C118" s="440"/>
      <c r="D118" s="440"/>
      <c r="E118" s="440"/>
      <c r="F118" s="440"/>
      <c r="G118" s="440"/>
      <c r="H118" s="440"/>
    </row>
    <row r="119" spans="1:8" ht="12.75">
      <c r="A119" s="440"/>
      <c r="B119" s="440"/>
      <c r="C119" s="440"/>
      <c r="D119" s="440"/>
      <c r="E119" s="440"/>
      <c r="F119" s="440"/>
      <c r="G119" s="440"/>
      <c r="H119" s="440"/>
    </row>
    <row r="120" spans="1:8" ht="12.75">
      <c r="A120" s="439" t="s">
        <v>525</v>
      </c>
      <c r="B120" s="440"/>
      <c r="C120" s="440"/>
      <c r="D120" s="440"/>
      <c r="E120" s="440"/>
      <c r="F120" s="440"/>
      <c r="G120" s="440"/>
      <c r="H120" s="440"/>
    </row>
    <row r="121" spans="1:8" ht="12.75">
      <c r="A121" s="440"/>
      <c r="B121" s="440"/>
      <c r="C121" s="440"/>
      <c r="D121" s="440"/>
      <c r="E121" s="440"/>
      <c r="F121" s="440"/>
      <c r="G121" s="440"/>
      <c r="H121" s="440"/>
    </row>
    <row r="122" spans="1:8" ht="12.75">
      <c r="A122" s="441" t="s">
        <v>526</v>
      </c>
      <c r="B122" s="440"/>
      <c r="C122" s="440"/>
      <c r="D122" s="440"/>
      <c r="E122" s="440"/>
      <c r="F122" s="440"/>
      <c r="G122" s="440"/>
      <c r="H122" s="440"/>
    </row>
    <row r="123" spans="1:8" ht="12.75">
      <c r="A123" s="440" t="s">
        <v>527</v>
      </c>
      <c r="B123" s="440"/>
      <c r="C123" s="440"/>
      <c r="D123" s="440"/>
      <c r="E123" s="440"/>
      <c r="F123" s="440"/>
      <c r="G123" s="440"/>
      <c r="H123" s="440"/>
    </row>
    <row r="124" spans="1:8" ht="12.75">
      <c r="A124" s="440"/>
      <c r="B124" s="440"/>
      <c r="C124" s="440"/>
      <c r="D124" s="440"/>
      <c r="E124" s="440"/>
      <c r="F124" s="440"/>
      <c r="G124" s="440"/>
      <c r="H124" s="440"/>
    </row>
    <row r="125" spans="1:8" ht="12.75">
      <c r="A125" s="441" t="s">
        <v>528</v>
      </c>
      <c r="B125" s="440"/>
      <c r="C125" s="440"/>
      <c r="D125" s="440"/>
      <c r="E125" s="440"/>
      <c r="F125" s="440"/>
      <c r="G125" s="440"/>
      <c r="H125" s="440"/>
    </row>
    <row r="126" spans="1:8" ht="12.75">
      <c r="A126" s="440" t="s">
        <v>529</v>
      </c>
      <c r="B126" s="440"/>
      <c r="C126" s="440"/>
      <c r="D126" s="440"/>
      <c r="E126" s="440"/>
      <c r="F126" s="440"/>
      <c r="G126" s="440"/>
      <c r="H126" s="440"/>
    </row>
    <row r="127" spans="1:8" ht="12.75">
      <c r="A127" s="440"/>
      <c r="B127" s="440"/>
      <c r="C127" s="440"/>
      <c r="D127" s="440"/>
      <c r="E127" s="440"/>
      <c r="F127" s="440"/>
      <c r="G127" s="440"/>
      <c r="H127" s="440"/>
    </row>
    <row r="128" spans="1:8" ht="12.75">
      <c r="A128" s="441" t="s">
        <v>530</v>
      </c>
      <c r="B128" s="440"/>
      <c r="C128" s="440"/>
      <c r="D128" s="440"/>
      <c r="E128" s="440"/>
      <c r="F128" s="440"/>
      <c r="G128" s="440"/>
      <c r="H128" s="440"/>
    </row>
    <row r="129" spans="1:8" ht="12.75">
      <c r="A129" s="440" t="s">
        <v>531</v>
      </c>
      <c r="B129" s="440"/>
      <c r="C129" s="440"/>
      <c r="D129" s="440"/>
      <c r="E129" s="440"/>
      <c r="F129" s="440"/>
      <c r="G129" s="440"/>
      <c r="H129" s="440"/>
    </row>
    <row r="130" spans="1:8" ht="12.75">
      <c r="A130" s="440" t="s">
        <v>532</v>
      </c>
      <c r="B130" s="440"/>
      <c r="C130" s="440"/>
      <c r="D130" s="440"/>
      <c r="E130" s="440"/>
      <c r="F130" s="440"/>
      <c r="G130" s="440"/>
      <c r="H130" s="440"/>
    </row>
    <row r="131" spans="1:8" ht="12.75">
      <c r="A131" s="440"/>
      <c r="B131" s="440"/>
      <c r="C131" s="440"/>
      <c r="D131" s="440"/>
      <c r="E131" s="440"/>
      <c r="F131" s="440"/>
      <c r="G131" s="440"/>
      <c r="H131" s="440"/>
    </row>
    <row r="132" spans="1:8" ht="12.75">
      <c r="A132" s="439" t="s">
        <v>533</v>
      </c>
      <c r="B132" s="440"/>
      <c r="C132" s="440"/>
      <c r="D132" s="440"/>
      <c r="E132" s="440"/>
      <c r="F132" s="440"/>
      <c r="G132" s="440"/>
      <c r="H132" s="440"/>
    </row>
    <row r="133" spans="1:8" ht="12.75">
      <c r="A133" s="440"/>
      <c r="B133" s="440"/>
      <c r="C133" s="440"/>
      <c r="D133" s="440"/>
      <c r="E133" s="440"/>
      <c r="F133" s="440"/>
      <c r="G133" s="440"/>
      <c r="H133" s="440"/>
    </row>
    <row r="134" spans="1:8" ht="12.75">
      <c r="A134" s="441" t="s">
        <v>534</v>
      </c>
      <c r="B134" s="440"/>
      <c r="C134" s="440"/>
      <c r="D134" s="440"/>
      <c r="E134" s="440"/>
      <c r="F134" s="440"/>
      <c r="G134" s="440"/>
      <c r="H134" s="440"/>
    </row>
    <row r="135" spans="1:8" ht="12.75">
      <c r="A135" s="440" t="s">
        <v>535</v>
      </c>
      <c r="B135" s="440"/>
      <c r="C135" s="440"/>
      <c r="D135" s="440"/>
      <c r="E135" s="440"/>
      <c r="F135" s="440"/>
      <c r="G135" s="440"/>
      <c r="H135" s="440"/>
    </row>
    <row r="136" spans="1:8" ht="12.75">
      <c r="A136" s="440"/>
      <c r="B136" s="440"/>
      <c r="C136" s="440"/>
      <c r="D136" s="440"/>
      <c r="E136" s="440"/>
      <c r="F136" s="440"/>
      <c r="G136" s="440"/>
      <c r="H136" s="440"/>
    </row>
    <row r="137" spans="1:8" ht="12.75">
      <c r="A137" s="441" t="s">
        <v>536</v>
      </c>
      <c r="B137" s="440"/>
      <c r="C137" s="440"/>
      <c r="D137" s="440"/>
      <c r="E137" s="440"/>
      <c r="F137" s="440"/>
      <c r="G137" s="440"/>
      <c r="H137" s="440"/>
    </row>
    <row r="138" spans="1:8" ht="12.75">
      <c r="A138" s="440" t="s">
        <v>537</v>
      </c>
      <c r="B138" s="440"/>
      <c r="C138" s="440"/>
      <c r="D138" s="440"/>
      <c r="E138" s="440"/>
      <c r="F138" s="440"/>
      <c r="G138" s="440"/>
      <c r="H138" s="440"/>
    </row>
    <row r="139" spans="1:8" ht="12.75">
      <c r="A139" s="440"/>
      <c r="B139" s="440"/>
      <c r="C139" s="440"/>
      <c r="D139" s="440"/>
      <c r="E139" s="440"/>
      <c r="F139" s="440"/>
      <c r="G139" s="440"/>
      <c r="H139" s="440"/>
    </row>
    <row r="140" spans="1:8" ht="12.75">
      <c r="A140" s="441" t="s">
        <v>538</v>
      </c>
      <c r="B140" s="440"/>
      <c r="C140" s="440"/>
      <c r="D140" s="440"/>
      <c r="E140" s="440"/>
      <c r="F140" s="440"/>
      <c r="G140" s="440"/>
      <c r="H140" s="440"/>
    </row>
    <row r="141" spans="1:8" ht="12.75">
      <c r="A141" s="440" t="s">
        <v>539</v>
      </c>
      <c r="B141" s="440"/>
      <c r="C141" s="440"/>
      <c r="D141" s="440"/>
      <c r="E141" s="440"/>
      <c r="F141" s="440"/>
      <c r="G141" s="440"/>
      <c r="H141" s="440"/>
    </row>
    <row r="142" spans="1:8" ht="12.75">
      <c r="A142" s="440"/>
      <c r="B142" s="440"/>
      <c r="C142" s="440"/>
      <c r="D142" s="440"/>
      <c r="E142" s="440"/>
      <c r="F142" s="440"/>
      <c r="G142" s="440"/>
      <c r="H142" s="440"/>
    </row>
    <row r="143" spans="1:8" ht="12.75">
      <c r="A143" s="441" t="s">
        <v>540</v>
      </c>
      <c r="B143" s="440"/>
      <c r="C143" s="440"/>
      <c r="D143" s="440"/>
      <c r="E143" s="440"/>
      <c r="F143" s="440"/>
      <c r="G143" s="440"/>
      <c r="H143" s="440"/>
    </row>
    <row r="144" spans="1:8" ht="12.75">
      <c r="A144" s="440" t="s">
        <v>541</v>
      </c>
      <c r="B144" s="440"/>
      <c r="C144" s="440"/>
      <c r="D144" s="440"/>
      <c r="E144" s="440"/>
      <c r="F144" s="440"/>
      <c r="G144" s="440"/>
      <c r="H144" s="440"/>
    </row>
    <row r="145" spans="1:8" ht="12.75">
      <c r="A145" s="440"/>
      <c r="B145" s="440"/>
      <c r="C145" s="440"/>
      <c r="D145" s="440"/>
      <c r="E145" s="440"/>
      <c r="F145" s="440"/>
      <c r="G145" s="440"/>
      <c r="H145" s="440"/>
    </row>
    <row r="146" spans="1:8" ht="12.75">
      <c r="A146" s="439" t="s">
        <v>542</v>
      </c>
      <c r="B146" s="440"/>
      <c r="C146" s="440"/>
      <c r="D146" s="440"/>
      <c r="E146" s="440"/>
      <c r="F146" s="440"/>
      <c r="G146" s="440"/>
      <c r="H146" s="440"/>
    </row>
    <row r="147" spans="1:8" ht="12.75">
      <c r="A147" s="440"/>
      <c r="B147" s="440"/>
      <c r="C147" s="440"/>
      <c r="D147" s="440"/>
      <c r="E147" s="440"/>
      <c r="F147" s="440"/>
      <c r="G147" s="440"/>
      <c r="H147" s="440"/>
    </row>
    <row r="148" spans="1:8" ht="12.75">
      <c r="A148" s="440" t="s">
        <v>543</v>
      </c>
      <c r="B148" s="440"/>
      <c r="C148" s="440"/>
      <c r="D148" s="440"/>
      <c r="E148" s="440"/>
      <c r="F148" s="440"/>
      <c r="G148" s="440"/>
      <c r="H148" s="440"/>
    </row>
    <row r="149" spans="1:8" ht="12.75">
      <c r="A149" s="440" t="s">
        <v>544</v>
      </c>
      <c r="B149" s="440"/>
      <c r="C149" s="440"/>
      <c r="D149" s="440"/>
      <c r="E149" s="440"/>
      <c r="F149" s="440"/>
      <c r="G149" s="440"/>
      <c r="H149" s="440"/>
    </row>
    <row r="150" spans="1:8" ht="12.75">
      <c r="A150" s="440"/>
      <c r="B150" s="440"/>
      <c r="C150" s="440"/>
      <c r="D150" s="440"/>
      <c r="E150" s="440"/>
      <c r="F150" s="440"/>
      <c r="G150" s="440"/>
      <c r="H150" s="440"/>
    </row>
    <row r="151" spans="1:8" ht="12.75">
      <c r="A151" s="439" t="s">
        <v>545</v>
      </c>
      <c r="B151" s="440"/>
      <c r="C151" s="440"/>
      <c r="D151" s="440"/>
      <c r="E151" s="440"/>
      <c r="F151" s="440"/>
      <c r="G151" s="440"/>
      <c r="H151" s="440"/>
    </row>
    <row r="152" spans="1:8" ht="12.75">
      <c r="A152" s="440"/>
      <c r="B152" s="440"/>
      <c r="C152" s="440"/>
      <c r="D152" s="440"/>
      <c r="E152" s="440"/>
      <c r="F152" s="440"/>
      <c r="G152" s="440"/>
      <c r="H152" s="440"/>
    </row>
    <row r="153" spans="1:8" ht="12.75">
      <c r="A153" s="441" t="s">
        <v>546</v>
      </c>
      <c r="B153" s="440"/>
      <c r="C153" s="440"/>
      <c r="D153" s="440"/>
      <c r="E153" s="440"/>
      <c r="F153" s="440"/>
      <c r="G153" s="440"/>
      <c r="H153" s="440"/>
    </row>
    <row r="154" spans="1:8" ht="12.75">
      <c r="A154" s="440" t="s">
        <v>547</v>
      </c>
      <c r="B154" s="440"/>
      <c r="C154" s="440"/>
      <c r="D154" s="440"/>
      <c r="E154" s="440"/>
      <c r="F154" s="440"/>
      <c r="G154" s="440"/>
      <c r="H154" s="440"/>
    </row>
    <row r="155" spans="1:8" ht="12.75">
      <c r="A155" s="440"/>
      <c r="B155" s="440"/>
      <c r="C155" s="440"/>
      <c r="D155" s="440"/>
      <c r="E155" s="440"/>
      <c r="F155" s="440"/>
      <c r="G155" s="440"/>
      <c r="H155" s="440"/>
    </row>
    <row r="156" spans="1:8" ht="12.75">
      <c r="A156" s="439" t="s">
        <v>548</v>
      </c>
      <c r="B156" s="440"/>
      <c r="C156" s="440"/>
      <c r="D156" s="440"/>
      <c r="E156" s="440"/>
      <c r="F156" s="440"/>
      <c r="G156" s="440"/>
      <c r="H156" s="440"/>
    </row>
    <row r="157" spans="1:8" ht="12.75">
      <c r="A157" s="440"/>
      <c r="B157" s="440"/>
      <c r="C157" s="440"/>
      <c r="D157" s="440"/>
      <c r="E157" s="440"/>
      <c r="F157" s="440"/>
      <c r="G157" s="440"/>
      <c r="H157" s="440"/>
    </row>
    <row r="158" spans="1:8" ht="12.75">
      <c r="A158" s="440" t="s">
        <v>549</v>
      </c>
      <c r="B158" s="440"/>
      <c r="C158" s="440"/>
      <c r="D158" s="440"/>
      <c r="E158" s="440"/>
      <c r="F158" s="440"/>
      <c r="G158" s="440"/>
      <c r="H158" s="440"/>
    </row>
    <row r="159" spans="1:8" ht="12.75">
      <c r="A159" s="440"/>
      <c r="B159" s="440"/>
      <c r="C159" s="440"/>
      <c r="D159" s="440"/>
      <c r="E159" s="440"/>
      <c r="F159" s="440"/>
      <c r="G159" s="440"/>
      <c r="H159" s="440"/>
    </row>
    <row r="160" spans="1:8" ht="12.75">
      <c r="A160" s="439" t="s">
        <v>550</v>
      </c>
      <c r="B160" s="440"/>
      <c r="C160" s="440"/>
      <c r="D160" s="440"/>
      <c r="E160" s="440"/>
      <c r="F160" s="440"/>
      <c r="G160" s="440"/>
      <c r="H160" s="440"/>
    </row>
    <row r="161" spans="1:8" ht="12.75">
      <c r="A161" s="440"/>
      <c r="B161" s="440"/>
      <c r="C161" s="440"/>
      <c r="D161" s="440"/>
      <c r="E161" s="440"/>
      <c r="F161" s="440"/>
      <c r="G161" s="440"/>
      <c r="H161" s="440"/>
    </row>
    <row r="162" spans="1:8" ht="12.75">
      <c r="A162" s="440" t="s">
        <v>551</v>
      </c>
      <c r="B162" s="440"/>
      <c r="C162" s="440"/>
      <c r="D162" s="440"/>
      <c r="E162" s="440"/>
      <c r="F162" s="440"/>
      <c r="G162" s="440"/>
      <c r="H162" s="440"/>
    </row>
  </sheetData>
  <sheetProtection password="CB2B" sheet="1"/>
  <printOptions/>
  <pageMargins left="0.7" right="0.7" top="0.75" bottom="0.75" header="0.3" footer="0.3"/>
  <pageSetup firstPageNumber="64" useFirstPageNumber="1" horizontalDpi="600" verticalDpi="600" orientation="portrait" paperSize="9" r:id="rId1"/>
  <headerFooter>
    <oddFooter>&amp;C&amp;P</oddFooter>
  </headerFooter>
</worksheet>
</file>

<file path=xl/worksheets/sheet4.xml><?xml version="1.0" encoding="utf-8"?>
<worksheet xmlns="http://schemas.openxmlformats.org/spreadsheetml/2006/main" xmlns:r="http://schemas.openxmlformats.org/officeDocument/2006/relationships">
  <dimension ref="A27:I31"/>
  <sheetViews>
    <sheetView view="pageBreakPreview" zoomScaleSheetLayoutView="100" zoomScalePageLayoutView="0" workbookViewId="0" topLeftCell="A15">
      <selection activeCell="A28" sqref="A28:I29"/>
    </sheetView>
  </sheetViews>
  <sheetFormatPr defaultColWidth="9.140625" defaultRowHeight="12.75"/>
  <cols>
    <col min="1" max="8" width="9.140625" style="4" customWidth="1"/>
    <col min="9" max="9" width="10.8515625" style="4" customWidth="1"/>
    <col min="10" max="16384" width="9.140625" style="4" customWidth="1"/>
  </cols>
  <sheetData>
    <row r="27" spans="1:9" ht="12.75">
      <c r="A27" s="66"/>
      <c r="B27" s="66"/>
      <c r="C27" s="67"/>
      <c r="D27" s="67"/>
      <c r="E27" s="67"/>
      <c r="F27" s="67"/>
      <c r="G27" s="67"/>
      <c r="H27" s="66"/>
      <c r="I27" s="66"/>
    </row>
    <row r="28" spans="1:9" ht="30">
      <c r="A28" s="575" t="s">
        <v>450</v>
      </c>
      <c r="B28" s="575"/>
      <c r="C28" s="575"/>
      <c r="D28" s="575"/>
      <c r="E28" s="575"/>
      <c r="F28" s="575"/>
      <c r="G28" s="575"/>
      <c r="H28" s="575"/>
      <c r="I28" s="575"/>
    </row>
    <row r="29" spans="1:9" ht="26.25">
      <c r="A29" s="576" t="s">
        <v>130</v>
      </c>
      <c r="B29" s="576"/>
      <c r="C29" s="576"/>
      <c r="D29" s="576"/>
      <c r="E29" s="576"/>
      <c r="F29" s="576"/>
      <c r="G29" s="576"/>
      <c r="H29" s="576"/>
      <c r="I29" s="576"/>
    </row>
    <row r="30" spans="1:9" ht="12.75">
      <c r="A30" s="66"/>
      <c r="B30" s="66"/>
      <c r="C30" s="68"/>
      <c r="D30" s="68"/>
      <c r="E30" s="68"/>
      <c r="F30" s="68"/>
      <c r="G30" s="68"/>
      <c r="H30" s="66"/>
      <c r="I30" s="66"/>
    </row>
    <row r="31" spans="1:9" ht="12.75">
      <c r="A31" s="66"/>
      <c r="B31" s="66"/>
      <c r="H31" s="66"/>
      <c r="I31" s="66"/>
    </row>
  </sheetData>
  <sheetProtection password="CB2B" sheet="1"/>
  <mergeCells count="2">
    <mergeCell ref="A28:I28"/>
    <mergeCell ref="A29:I29"/>
  </mergeCells>
  <printOptions/>
  <pageMargins left="0.7" right="0.7" top="0.75" bottom="0.75" header="0.3" footer="0.3"/>
  <pageSetup firstPageNumber="68" useFirstPageNumber="1" horizontalDpi="600" verticalDpi="600" orientation="portrait" paperSize="9"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H199"/>
  <sheetViews>
    <sheetView view="pageBreakPreview" zoomScaleSheetLayoutView="100" zoomScalePageLayoutView="0" workbookViewId="0" topLeftCell="A1">
      <selection activeCell="C179" sqref="C179"/>
    </sheetView>
  </sheetViews>
  <sheetFormatPr defaultColWidth="9.140625" defaultRowHeight="12.75"/>
  <cols>
    <col min="1" max="1" width="7.00390625" style="287" customWidth="1"/>
    <col min="2" max="2" width="74.7109375" style="244" customWidth="1"/>
    <col min="3" max="3" width="14.421875" style="288" customWidth="1"/>
    <col min="4" max="4" width="12.7109375" style="244" customWidth="1"/>
    <col min="5" max="16384" width="9.140625" style="244" customWidth="1"/>
  </cols>
  <sheetData>
    <row r="1" spans="1:3" s="240" customFormat="1" ht="13.5" thickTop="1">
      <c r="A1" s="237" t="s">
        <v>40</v>
      </c>
      <c r="B1" s="238" t="s">
        <v>42</v>
      </c>
      <c r="C1" s="239" t="s">
        <v>27</v>
      </c>
    </row>
    <row r="2" spans="1:3" s="240" customFormat="1" ht="12.75">
      <c r="A2" s="241"/>
      <c r="B2" s="242"/>
      <c r="C2" s="525"/>
    </row>
    <row r="3" spans="1:3" ht="12.75">
      <c r="A3" s="241"/>
      <c r="B3" s="243" t="s">
        <v>41</v>
      </c>
      <c r="C3" s="526"/>
    </row>
    <row r="4" spans="1:3" ht="12.75">
      <c r="A4" s="241"/>
      <c r="B4" s="245"/>
      <c r="C4" s="526"/>
    </row>
    <row r="5" spans="1:3" ht="12.75">
      <c r="A5" s="241" t="s">
        <v>10</v>
      </c>
      <c r="B5" s="246" t="s">
        <v>43</v>
      </c>
      <c r="C5" s="526"/>
    </row>
    <row r="6" spans="1:3" ht="12.75">
      <c r="A6" s="241"/>
      <c r="B6" s="246"/>
      <c r="C6" s="526"/>
    </row>
    <row r="7" spans="1:3" ht="25.5">
      <c r="A7" s="241"/>
      <c r="B7" s="245" t="s">
        <v>316</v>
      </c>
      <c r="C7" s="526"/>
    </row>
    <row r="8" spans="1:3" ht="12.75">
      <c r="A8" s="241"/>
      <c r="B8" s="245"/>
      <c r="C8" s="526"/>
    </row>
    <row r="9" spans="1:3" ht="12.75">
      <c r="A9" s="241"/>
      <c r="B9" s="245" t="s">
        <v>44</v>
      </c>
      <c r="C9" s="526"/>
    </row>
    <row r="10" spans="1:3" ht="12.75">
      <c r="A10" s="241"/>
      <c r="B10" s="245" t="s">
        <v>45</v>
      </c>
      <c r="C10" s="526"/>
    </row>
    <row r="11" spans="1:3" ht="12.75">
      <c r="A11" s="241"/>
      <c r="B11" s="245"/>
      <c r="C11" s="526"/>
    </row>
    <row r="12" spans="1:3" ht="12.75">
      <c r="A12" s="241" t="s">
        <v>3</v>
      </c>
      <c r="B12" s="246" t="s">
        <v>46</v>
      </c>
      <c r="C12" s="526"/>
    </row>
    <row r="13" spans="1:3" ht="12.75">
      <c r="A13" s="241"/>
      <c r="B13" s="246"/>
      <c r="C13" s="526"/>
    </row>
    <row r="14" spans="1:3" ht="25.5">
      <c r="A14" s="241"/>
      <c r="B14" s="245" t="s">
        <v>416</v>
      </c>
      <c r="C14" s="526"/>
    </row>
    <row r="15" spans="1:3" ht="12.75">
      <c r="A15" s="241"/>
      <c r="B15" s="245"/>
      <c r="C15" s="526"/>
    </row>
    <row r="16" spans="1:3" ht="12.75">
      <c r="A16" s="241" t="s">
        <v>11</v>
      </c>
      <c r="B16" s="246" t="s">
        <v>47</v>
      </c>
      <c r="C16" s="526"/>
    </row>
    <row r="17" spans="1:3" ht="12.75">
      <c r="A17" s="241"/>
      <c r="B17" s="246"/>
      <c r="C17" s="526"/>
    </row>
    <row r="18" spans="1:4" ht="38.25">
      <c r="A18" s="241"/>
      <c r="B18" s="247" t="s">
        <v>278</v>
      </c>
      <c r="C18" s="526"/>
      <c r="D18" s="247"/>
    </row>
    <row r="19" spans="1:3" ht="18.75" customHeight="1">
      <c r="A19" s="241"/>
      <c r="B19" s="248" t="s">
        <v>132</v>
      </c>
      <c r="C19" s="526"/>
    </row>
    <row r="20" spans="1:3" ht="12.75">
      <c r="A20" s="241" t="s">
        <v>2</v>
      </c>
      <c r="B20" s="431" t="s">
        <v>133</v>
      </c>
      <c r="C20" s="527"/>
    </row>
    <row r="21" spans="1:3" ht="12.75">
      <c r="A21" s="241"/>
      <c r="B21" s="250"/>
      <c r="C21" s="527"/>
    </row>
    <row r="22" spans="1:3" ht="38.25">
      <c r="A22" s="241"/>
      <c r="B22" s="251" t="s">
        <v>443</v>
      </c>
      <c r="C22" s="527"/>
    </row>
    <row r="23" spans="1:3" ht="12.75">
      <c r="A23" s="241"/>
      <c r="B23" s="4"/>
      <c r="C23" s="527"/>
    </row>
    <row r="24" spans="1:3" ht="12.75">
      <c r="A24" s="241" t="s">
        <v>18</v>
      </c>
      <c r="B24" s="263" t="s">
        <v>48</v>
      </c>
      <c r="C24" s="526"/>
    </row>
    <row r="25" spans="1:3" ht="12.75">
      <c r="A25" s="241"/>
      <c r="B25" s="263"/>
      <c r="C25" s="526"/>
    </row>
    <row r="26" spans="1:3" ht="61.5" customHeight="1">
      <c r="A26" s="241"/>
      <c r="B26" s="264" t="s">
        <v>131</v>
      </c>
      <c r="C26" s="526"/>
    </row>
    <row r="27" spans="1:3" ht="12.75">
      <c r="A27" s="241"/>
      <c r="B27" s="262"/>
      <c r="C27" s="526"/>
    </row>
    <row r="28" spans="1:3" ht="12.75">
      <c r="A28" s="241" t="s">
        <v>19</v>
      </c>
      <c r="B28" s="263" t="s">
        <v>134</v>
      </c>
      <c r="C28" s="526"/>
    </row>
    <row r="29" spans="1:3" ht="12.75">
      <c r="A29" s="241"/>
      <c r="B29" s="263"/>
      <c r="C29" s="526"/>
    </row>
    <row r="30" spans="1:3" ht="25.5">
      <c r="A30" s="241"/>
      <c r="B30" s="265" t="s">
        <v>135</v>
      </c>
      <c r="C30" s="526"/>
    </row>
    <row r="31" spans="1:3" ht="12.75">
      <c r="A31" s="241"/>
      <c r="B31" s="265"/>
      <c r="C31" s="526"/>
    </row>
    <row r="32" spans="1:7" ht="12.75">
      <c r="A32" s="241"/>
      <c r="B32" s="266" t="s">
        <v>136</v>
      </c>
      <c r="C32" s="526"/>
      <c r="D32" s="4"/>
      <c r="E32" s="4"/>
      <c r="F32" s="4"/>
      <c r="G32" s="4"/>
    </row>
    <row r="33" spans="1:7" ht="25.5">
      <c r="A33" s="241"/>
      <c r="B33" s="267" t="s">
        <v>137</v>
      </c>
      <c r="C33" s="526"/>
      <c r="D33" s="4"/>
      <c r="E33" s="4"/>
      <c r="F33" s="4"/>
      <c r="G33" s="4"/>
    </row>
    <row r="34" spans="1:7" ht="12.75">
      <c r="A34" s="241"/>
      <c r="B34" s="267"/>
      <c r="C34" s="526"/>
      <c r="D34" s="4"/>
      <c r="E34" s="4"/>
      <c r="F34" s="4"/>
      <c r="G34" s="4"/>
    </row>
    <row r="35" spans="1:7" ht="12.75">
      <c r="A35" s="241"/>
      <c r="B35" s="267" t="s">
        <v>49</v>
      </c>
      <c r="C35" s="526"/>
      <c r="D35" s="4"/>
      <c r="E35" s="4"/>
      <c r="F35" s="4"/>
      <c r="G35" s="4"/>
    </row>
    <row r="36" spans="1:7" ht="12.75">
      <c r="A36" s="241"/>
      <c r="B36" s="432"/>
      <c r="C36" s="526"/>
      <c r="D36" s="4"/>
      <c r="E36" s="4"/>
      <c r="F36" s="4"/>
      <c r="G36" s="4"/>
    </row>
    <row r="37" spans="1:7" ht="12.75">
      <c r="A37" s="241"/>
      <c r="B37" s="432"/>
      <c r="C37" s="526"/>
      <c r="D37" s="4"/>
      <c r="E37" s="4"/>
      <c r="F37" s="4"/>
      <c r="G37" s="4"/>
    </row>
    <row r="38" spans="1:7" ht="12.75">
      <c r="A38" s="241"/>
      <c r="B38" s="432"/>
      <c r="C38" s="526"/>
      <c r="D38" s="4"/>
      <c r="E38" s="4"/>
      <c r="F38" s="4"/>
      <c r="G38" s="4"/>
    </row>
    <row r="39" spans="1:7" ht="12.75">
      <c r="A39" s="241"/>
      <c r="B39" s="262"/>
      <c r="C39" s="526"/>
      <c r="D39" s="4"/>
      <c r="E39" s="4"/>
      <c r="F39" s="4"/>
      <c r="G39" s="4"/>
    </row>
    <row r="40" spans="1:7" ht="13.5" thickBot="1">
      <c r="A40" s="252"/>
      <c r="B40" s="325" t="s">
        <v>606</v>
      </c>
      <c r="C40" s="253">
        <f>SUM(C2:C39)</f>
        <v>0</v>
      </c>
      <c r="D40" s="4"/>
      <c r="E40" s="4"/>
      <c r="F40" s="4"/>
      <c r="G40" s="4"/>
    </row>
    <row r="41" spans="1:7" ht="13.5" thickTop="1">
      <c r="A41" s="254"/>
      <c r="B41" s="255"/>
      <c r="C41" s="256"/>
      <c r="D41" s="4"/>
      <c r="E41" s="4"/>
      <c r="F41" s="4"/>
      <c r="G41" s="4"/>
    </row>
    <row r="42" spans="1:7" ht="13.5" thickBot="1">
      <c r="A42" s="257"/>
      <c r="B42" s="258"/>
      <c r="C42" s="259"/>
      <c r="D42" s="4"/>
      <c r="E42" s="4"/>
      <c r="F42" s="4"/>
      <c r="G42" s="4"/>
    </row>
    <row r="43" spans="1:7" ht="13.5" thickTop="1">
      <c r="A43" s="260" t="s">
        <v>40</v>
      </c>
      <c r="B43" s="261" t="s">
        <v>42</v>
      </c>
      <c r="C43" s="239" t="s">
        <v>27</v>
      </c>
      <c r="D43" s="4"/>
      <c r="E43" s="4"/>
      <c r="F43" s="4"/>
      <c r="G43" s="4"/>
    </row>
    <row r="44" spans="1:7" ht="12.75">
      <c r="A44" s="284"/>
      <c r="B44" s="287"/>
      <c r="C44" s="528"/>
      <c r="D44" s="4"/>
      <c r="E44" s="4"/>
      <c r="F44" s="4"/>
      <c r="G44" s="4"/>
    </row>
    <row r="45" spans="1:7" ht="12" customHeight="1">
      <c r="A45" s="241" t="s">
        <v>10</v>
      </c>
      <c r="B45" s="268" t="s">
        <v>50</v>
      </c>
      <c r="C45" s="526"/>
      <c r="D45" s="4"/>
      <c r="E45" s="4"/>
      <c r="F45" s="4"/>
      <c r="G45" s="4" t="s">
        <v>67</v>
      </c>
    </row>
    <row r="46" spans="1:7" ht="12.75">
      <c r="A46" s="241"/>
      <c r="B46" s="269"/>
      <c r="C46" s="526"/>
      <c r="D46" s="4"/>
      <c r="E46" s="4"/>
      <c r="F46" s="4"/>
      <c r="G46" s="4"/>
    </row>
    <row r="47" spans="1:7" ht="51">
      <c r="A47" s="241"/>
      <c r="B47" s="269" t="s">
        <v>138</v>
      </c>
      <c r="C47" s="526"/>
      <c r="D47" s="4"/>
      <c r="E47" s="4"/>
      <c r="F47" s="4"/>
      <c r="G47" s="4"/>
    </row>
    <row r="48" spans="1:7" ht="12.75">
      <c r="A48" s="241"/>
      <c r="B48" s="270"/>
      <c r="C48" s="526"/>
      <c r="D48" s="4"/>
      <c r="E48" s="4"/>
      <c r="F48" s="4"/>
      <c r="G48" s="4"/>
    </row>
    <row r="49" spans="1:8" ht="25.5">
      <c r="A49" s="271"/>
      <c r="B49" s="269" t="s">
        <v>139</v>
      </c>
      <c r="C49" s="529"/>
      <c r="D49" s="4"/>
      <c r="E49" s="4"/>
      <c r="F49" s="4"/>
      <c r="G49" s="4"/>
      <c r="H49" s="244" t="s">
        <v>67</v>
      </c>
    </row>
    <row r="50" spans="1:7" ht="12.75">
      <c r="A50" s="271"/>
      <c r="B50" s="272"/>
      <c r="C50" s="529"/>
      <c r="D50" s="4"/>
      <c r="E50" s="4"/>
      <c r="F50" s="4"/>
      <c r="G50" s="4"/>
    </row>
    <row r="51" spans="1:8" ht="12.75">
      <c r="A51" s="241" t="s">
        <v>3</v>
      </c>
      <c r="B51" s="270" t="s">
        <v>140</v>
      </c>
      <c r="C51" s="526"/>
      <c r="D51" s="4"/>
      <c r="E51" s="4"/>
      <c r="F51" s="4"/>
      <c r="G51" s="4"/>
      <c r="H51" s="244" t="s">
        <v>67</v>
      </c>
    </row>
    <row r="52" spans="1:7" ht="12.75">
      <c r="A52" s="241"/>
      <c r="B52" s="270"/>
      <c r="C52" s="526"/>
      <c r="D52" s="4"/>
      <c r="E52" s="4"/>
      <c r="F52" s="4"/>
      <c r="G52" s="4"/>
    </row>
    <row r="53" spans="1:7" ht="25.5">
      <c r="A53" s="241"/>
      <c r="B53" s="273" t="s">
        <v>51</v>
      </c>
      <c r="C53" s="526"/>
      <c r="D53" s="4"/>
      <c r="E53" s="4"/>
      <c r="F53" s="4"/>
      <c r="G53" s="4"/>
    </row>
    <row r="54" spans="1:7" ht="12.75">
      <c r="A54" s="241"/>
      <c r="B54" s="273"/>
      <c r="C54" s="526"/>
      <c r="D54" s="4"/>
      <c r="E54" s="4"/>
      <c r="F54" s="4"/>
      <c r="G54" s="4"/>
    </row>
    <row r="55" spans="1:7" ht="12.75">
      <c r="A55" s="241" t="s">
        <v>11</v>
      </c>
      <c r="B55" s="270" t="s">
        <v>52</v>
      </c>
      <c r="C55" s="526"/>
      <c r="D55" s="4"/>
      <c r="E55" s="4"/>
      <c r="F55" s="4"/>
      <c r="G55" s="4"/>
    </row>
    <row r="56" spans="1:7" s="274" customFormat="1" ht="15.75" customHeight="1">
      <c r="A56" s="241"/>
      <c r="B56" s="270"/>
      <c r="C56" s="526"/>
      <c r="D56" s="4"/>
      <c r="E56" s="4"/>
      <c r="F56" s="4"/>
      <c r="G56" s="4"/>
    </row>
    <row r="57" spans="1:7" ht="12.75">
      <c r="A57" s="241"/>
      <c r="B57" s="269" t="s">
        <v>141</v>
      </c>
      <c r="C57" s="526"/>
      <c r="D57" s="4"/>
      <c r="E57" s="4"/>
      <c r="F57" s="4"/>
      <c r="G57" s="4"/>
    </row>
    <row r="58" spans="1:7" ht="12.75">
      <c r="A58" s="241"/>
      <c r="B58" s="269"/>
      <c r="C58" s="526"/>
      <c r="D58" s="4"/>
      <c r="E58" s="4"/>
      <c r="F58" s="4"/>
      <c r="G58" s="4"/>
    </row>
    <row r="59" spans="1:7" ht="38.25">
      <c r="A59" s="241"/>
      <c r="B59" s="269" t="s">
        <v>142</v>
      </c>
      <c r="C59" s="526"/>
      <c r="D59" s="4"/>
      <c r="E59" s="4"/>
      <c r="F59" s="4"/>
      <c r="G59" s="4"/>
    </row>
    <row r="60" spans="1:7" ht="12.75">
      <c r="A60" s="241"/>
      <c r="B60" s="269"/>
      <c r="C60" s="526"/>
      <c r="D60" s="4"/>
      <c r="E60" s="4"/>
      <c r="F60" s="4"/>
      <c r="G60" s="4"/>
    </row>
    <row r="61" spans="1:7" ht="38.25">
      <c r="A61" s="241"/>
      <c r="B61" s="269" t="s">
        <v>53</v>
      </c>
      <c r="C61" s="526"/>
      <c r="D61" s="4"/>
      <c r="E61" s="4"/>
      <c r="F61" s="4"/>
      <c r="G61" s="4"/>
    </row>
    <row r="62" spans="1:7" ht="12.75">
      <c r="A62" s="241"/>
      <c r="B62" s="270"/>
      <c r="C62" s="526"/>
      <c r="D62" s="4"/>
      <c r="E62" s="4"/>
      <c r="F62" s="4"/>
      <c r="G62" s="4"/>
    </row>
    <row r="63" spans="1:7" ht="12.75">
      <c r="A63" s="241" t="s">
        <v>2</v>
      </c>
      <c r="B63" s="270" t="s">
        <v>54</v>
      </c>
      <c r="C63" s="526"/>
      <c r="D63" s="4"/>
      <c r="E63" s="4"/>
      <c r="F63" s="4"/>
      <c r="G63" s="4"/>
    </row>
    <row r="64" spans="1:7" ht="12.75">
      <c r="A64" s="241"/>
      <c r="B64" s="270"/>
      <c r="C64" s="526"/>
      <c r="D64" s="4"/>
      <c r="E64" s="4"/>
      <c r="F64" s="4"/>
      <c r="G64" s="4"/>
    </row>
    <row r="65" spans="1:7" ht="38.25">
      <c r="A65" s="241"/>
      <c r="B65" s="269" t="s">
        <v>143</v>
      </c>
      <c r="C65" s="526"/>
      <c r="D65" s="4"/>
      <c r="E65" s="4"/>
      <c r="F65" s="4"/>
      <c r="G65" s="4"/>
    </row>
    <row r="66" spans="1:7" ht="12.75">
      <c r="A66" s="241"/>
      <c r="B66" s="269"/>
      <c r="C66" s="526"/>
      <c r="D66" s="4"/>
      <c r="E66" s="4"/>
      <c r="F66" s="4"/>
      <c r="G66" s="4"/>
    </row>
    <row r="67" spans="1:7" ht="25.5" hidden="1">
      <c r="A67" s="241"/>
      <c r="B67" s="269" t="s">
        <v>144</v>
      </c>
      <c r="C67" s="526"/>
      <c r="D67" s="4"/>
      <c r="E67" s="4"/>
      <c r="F67" s="4"/>
      <c r="G67" s="4"/>
    </row>
    <row r="68" spans="1:7" ht="12.75" hidden="1">
      <c r="A68" s="241"/>
      <c r="B68" s="269"/>
      <c r="C68" s="526"/>
      <c r="D68" s="4"/>
      <c r="E68" s="4"/>
      <c r="F68" s="4"/>
      <c r="G68" s="4"/>
    </row>
    <row r="69" spans="1:7" ht="12.75">
      <c r="A69" s="241" t="s">
        <v>18</v>
      </c>
      <c r="B69" s="270" t="s">
        <v>35</v>
      </c>
      <c r="C69" s="526"/>
      <c r="D69" s="4"/>
      <c r="E69" s="4"/>
      <c r="F69" s="4"/>
      <c r="G69" s="4"/>
    </row>
    <row r="70" spans="1:7" ht="12.75">
      <c r="A70" s="241"/>
      <c r="B70" s="269"/>
      <c r="C70" s="526"/>
      <c r="D70" s="4"/>
      <c r="E70" s="4"/>
      <c r="F70" s="4"/>
      <c r="G70" s="4"/>
    </row>
    <row r="71" spans="1:7" ht="38.25">
      <c r="A71" s="241"/>
      <c r="B71" s="269" t="s">
        <v>145</v>
      </c>
      <c r="C71" s="526"/>
      <c r="D71" s="4"/>
      <c r="E71" s="4"/>
      <c r="F71" s="4"/>
      <c r="G71" s="4"/>
    </row>
    <row r="72" spans="1:7" ht="12.75">
      <c r="A72" s="241"/>
      <c r="B72" s="269"/>
      <c r="C72" s="526"/>
      <c r="D72" s="4"/>
      <c r="E72" s="4"/>
      <c r="F72" s="4"/>
      <c r="G72" s="4"/>
    </row>
    <row r="73" spans="1:7" ht="12.75">
      <c r="A73" s="241" t="s">
        <v>19</v>
      </c>
      <c r="B73" s="270" t="s">
        <v>34</v>
      </c>
      <c r="C73" s="526"/>
      <c r="D73" s="4"/>
      <c r="E73" s="4"/>
      <c r="F73" s="4"/>
      <c r="G73" s="4"/>
    </row>
    <row r="74" spans="1:7" ht="12.75">
      <c r="A74" s="241"/>
      <c r="B74" s="270"/>
      <c r="C74" s="526"/>
      <c r="D74" s="4"/>
      <c r="E74" s="4"/>
      <c r="F74" s="4"/>
      <c r="G74" s="4"/>
    </row>
    <row r="75" spans="1:7" ht="25.5">
      <c r="A75" s="241"/>
      <c r="B75" s="269" t="s">
        <v>146</v>
      </c>
      <c r="C75" s="526"/>
      <c r="D75" s="275"/>
      <c r="E75" s="276"/>
      <c r="F75" s="277"/>
      <c r="G75" s="278"/>
    </row>
    <row r="76" spans="1:7" ht="12.75">
      <c r="A76" s="241"/>
      <c r="B76" s="270"/>
      <c r="C76" s="526"/>
      <c r="D76" s="279"/>
      <c r="E76" s="280"/>
      <c r="F76" s="281"/>
      <c r="G76" s="278"/>
    </row>
    <row r="77" spans="1:7" ht="12.75">
      <c r="A77" s="241" t="s">
        <v>20</v>
      </c>
      <c r="B77" s="270" t="s">
        <v>55</v>
      </c>
      <c r="C77" s="526"/>
      <c r="D77" s="279"/>
      <c r="E77" s="280"/>
      <c r="F77" s="281"/>
      <c r="G77" s="278"/>
    </row>
    <row r="78" spans="1:7" ht="38.25">
      <c r="A78" s="241"/>
      <c r="B78" s="269" t="s">
        <v>56</v>
      </c>
      <c r="C78" s="526"/>
      <c r="D78" s="279"/>
      <c r="E78" s="280"/>
      <c r="F78" s="281"/>
      <c r="G78" s="278"/>
    </row>
    <row r="79" spans="1:7" ht="12.75">
      <c r="A79" s="241"/>
      <c r="B79" s="269"/>
      <c r="C79" s="526"/>
      <c r="D79" s="279"/>
      <c r="E79" s="280"/>
      <c r="F79" s="281"/>
      <c r="G79" s="278"/>
    </row>
    <row r="80" spans="1:7" ht="13.5" thickBot="1">
      <c r="A80" s="252"/>
      <c r="B80" s="325" t="s">
        <v>606</v>
      </c>
      <c r="C80" s="253">
        <f>SUM(C44:C79)</f>
        <v>0</v>
      </c>
      <c r="D80" s="4"/>
      <c r="E80" s="4"/>
      <c r="F80" s="4"/>
      <c r="G80" s="4"/>
    </row>
    <row r="81" spans="1:7" ht="13.5" thickTop="1">
      <c r="A81" s="254"/>
      <c r="B81" s="255"/>
      <c r="C81" s="256"/>
      <c r="D81" s="4"/>
      <c r="E81" s="4"/>
      <c r="F81" s="4"/>
      <c r="G81" s="4"/>
    </row>
    <row r="82" spans="1:7" ht="13.5" thickBot="1">
      <c r="A82" s="257"/>
      <c r="B82" s="258"/>
      <c r="C82" s="259"/>
      <c r="D82" s="4"/>
      <c r="E82" s="4"/>
      <c r="F82" s="4"/>
      <c r="G82" s="4"/>
    </row>
    <row r="83" spans="1:7" ht="13.5" thickTop="1">
      <c r="A83" s="260" t="s">
        <v>40</v>
      </c>
      <c r="B83" s="261" t="s">
        <v>42</v>
      </c>
      <c r="C83" s="239" t="s">
        <v>27</v>
      </c>
      <c r="D83" s="4"/>
      <c r="E83" s="4"/>
      <c r="F83" s="4"/>
      <c r="G83" s="4"/>
    </row>
    <row r="84" spans="1:7" ht="12.75">
      <c r="A84" s="284"/>
      <c r="B84" s="433"/>
      <c r="C84" s="528"/>
      <c r="D84" s="4"/>
      <c r="E84" s="4"/>
      <c r="F84" s="4"/>
      <c r="G84" s="4"/>
    </row>
    <row r="85" spans="1:7" ht="12.75">
      <c r="A85" s="241" t="s">
        <v>10</v>
      </c>
      <c r="B85" s="270" t="s">
        <v>57</v>
      </c>
      <c r="C85" s="526"/>
      <c r="D85" s="279"/>
      <c r="E85" s="280"/>
      <c r="F85" s="281"/>
      <c r="G85" s="278"/>
    </row>
    <row r="86" spans="1:7" ht="12.75">
      <c r="A86" s="241"/>
      <c r="B86" s="269"/>
      <c r="C86" s="526"/>
      <c r="D86" s="279"/>
      <c r="E86" s="280"/>
      <c r="F86" s="281"/>
      <c r="G86" s="278"/>
    </row>
    <row r="87" spans="1:7" ht="38.25">
      <c r="A87" s="241"/>
      <c r="B87" s="269" t="s">
        <v>147</v>
      </c>
      <c r="C87" s="526"/>
      <c r="D87" s="352"/>
      <c r="E87" s="280"/>
      <c r="F87" s="281"/>
      <c r="G87" s="278"/>
    </row>
    <row r="88" spans="1:7" ht="12.75">
      <c r="A88" s="241"/>
      <c r="B88" s="269"/>
      <c r="C88" s="526"/>
      <c r="D88" s="279"/>
      <c r="E88" s="280"/>
      <c r="F88" s="281"/>
      <c r="G88" s="278"/>
    </row>
    <row r="89" spans="1:7" ht="12.75">
      <c r="A89" s="241" t="s">
        <v>3</v>
      </c>
      <c r="B89" s="270" t="s">
        <v>58</v>
      </c>
      <c r="C89" s="526"/>
      <c r="D89" s="279"/>
      <c r="E89" s="280"/>
      <c r="F89" s="281"/>
      <c r="G89" s="278"/>
    </row>
    <row r="90" spans="1:7" ht="12.75">
      <c r="A90" s="241"/>
      <c r="B90" s="245"/>
      <c r="C90" s="526"/>
      <c r="D90" s="279"/>
      <c r="E90" s="280"/>
      <c r="F90" s="281"/>
      <c r="G90" s="278"/>
    </row>
    <row r="91" spans="1:7" ht="25.5">
      <c r="A91" s="241"/>
      <c r="B91" s="245" t="s">
        <v>59</v>
      </c>
      <c r="C91" s="526"/>
      <c r="D91" s="279"/>
      <c r="E91" s="280"/>
      <c r="F91" s="281"/>
      <c r="G91" s="278"/>
    </row>
    <row r="92" spans="1:7" ht="12.75">
      <c r="A92" s="241"/>
      <c r="B92" s="245"/>
      <c r="C92" s="526"/>
      <c r="D92" s="279"/>
      <c r="E92" s="280"/>
      <c r="F92" s="281"/>
      <c r="G92" s="278"/>
    </row>
    <row r="93" spans="1:7" ht="25.5">
      <c r="A93" s="241"/>
      <c r="B93" s="245" t="s">
        <v>148</v>
      </c>
      <c r="C93" s="526"/>
      <c r="D93" s="279"/>
      <c r="E93" s="280"/>
      <c r="F93" s="281"/>
      <c r="G93" s="278"/>
    </row>
    <row r="94" spans="1:7" ht="12.75">
      <c r="A94" s="241"/>
      <c r="B94" s="246"/>
      <c r="C94" s="526"/>
      <c r="D94" s="279"/>
      <c r="E94" s="280"/>
      <c r="F94" s="281"/>
      <c r="G94" s="278"/>
    </row>
    <row r="95" spans="1:7" ht="12.75">
      <c r="A95" s="241" t="s">
        <v>11</v>
      </c>
      <c r="B95" s="282" t="s">
        <v>60</v>
      </c>
      <c r="C95" s="526"/>
      <c r="D95" s="279"/>
      <c r="E95" s="280"/>
      <c r="F95" s="281"/>
      <c r="G95" s="278"/>
    </row>
    <row r="96" spans="1:7" ht="12.75">
      <c r="A96" s="241"/>
      <c r="B96" s="282"/>
      <c r="C96" s="526"/>
      <c r="D96" s="279"/>
      <c r="E96" s="280"/>
      <c r="F96" s="281"/>
      <c r="G96" s="278"/>
    </row>
    <row r="97" spans="1:7" ht="38.25">
      <c r="A97" s="241"/>
      <c r="B97" s="245" t="s">
        <v>149</v>
      </c>
      <c r="C97" s="526"/>
      <c r="D97" s="279"/>
      <c r="E97" s="280"/>
      <c r="F97" s="281"/>
      <c r="G97" s="278"/>
    </row>
    <row r="98" spans="1:7" ht="12.75">
      <c r="A98" s="241"/>
      <c r="B98" s="245"/>
      <c r="C98" s="526"/>
      <c r="D98" s="279"/>
      <c r="E98" s="280"/>
      <c r="F98" s="281"/>
      <c r="G98" s="278"/>
    </row>
    <row r="99" spans="1:3" ht="12.75">
      <c r="A99" s="241" t="s">
        <v>2</v>
      </c>
      <c r="B99" s="246" t="s">
        <v>32</v>
      </c>
      <c r="C99" s="526"/>
    </row>
    <row r="100" spans="1:3" ht="12.75">
      <c r="A100" s="241"/>
      <c r="B100" s="246"/>
      <c r="C100" s="526"/>
    </row>
    <row r="101" spans="1:3" ht="51">
      <c r="A101" s="241"/>
      <c r="B101" s="245" t="s">
        <v>150</v>
      </c>
      <c r="C101" s="526">
        <v>0</v>
      </c>
    </row>
    <row r="102" spans="1:3" s="274" customFormat="1" ht="12.75">
      <c r="A102" s="241"/>
      <c r="B102" s="283"/>
      <c r="C102" s="526"/>
    </row>
    <row r="103" spans="1:3" s="274" customFormat="1" ht="12.75">
      <c r="A103" s="241" t="s">
        <v>18</v>
      </c>
      <c r="B103" s="246" t="s">
        <v>61</v>
      </c>
      <c r="C103" s="526"/>
    </row>
    <row r="104" spans="1:3" ht="12.75">
      <c r="A104" s="241"/>
      <c r="B104" s="245"/>
      <c r="C104" s="526"/>
    </row>
    <row r="105" spans="1:3" ht="38.25">
      <c r="A105" s="241"/>
      <c r="B105" s="245" t="s">
        <v>151</v>
      </c>
      <c r="C105" s="526"/>
    </row>
    <row r="106" spans="1:3" ht="12.75">
      <c r="A106" s="241"/>
      <c r="B106" s="245"/>
      <c r="C106" s="526"/>
    </row>
    <row r="107" spans="1:3" ht="12.75">
      <c r="A107" s="241" t="s">
        <v>19</v>
      </c>
      <c r="B107" s="246" t="s">
        <v>62</v>
      </c>
      <c r="C107" s="526"/>
    </row>
    <row r="108" spans="1:3" ht="12.75">
      <c r="A108" s="241"/>
      <c r="B108" s="245"/>
      <c r="C108" s="526"/>
    </row>
    <row r="109" spans="1:3" ht="51">
      <c r="A109" s="241"/>
      <c r="B109" s="245" t="s">
        <v>63</v>
      </c>
      <c r="C109" s="526"/>
    </row>
    <row r="110" spans="1:3" ht="38.25">
      <c r="A110" s="241"/>
      <c r="B110" s="245" t="s">
        <v>64</v>
      </c>
      <c r="C110" s="526"/>
    </row>
    <row r="111" spans="1:3" ht="12.75">
      <c r="A111" s="241"/>
      <c r="B111" s="245"/>
      <c r="C111" s="526"/>
    </row>
    <row r="112" spans="1:3" ht="12.75">
      <c r="A112" s="241"/>
      <c r="B112" s="245"/>
      <c r="C112" s="526"/>
    </row>
    <row r="113" spans="1:3" ht="12.75">
      <c r="A113" s="241"/>
      <c r="B113" s="245"/>
      <c r="C113" s="526"/>
    </row>
    <row r="114" spans="1:3" ht="12.75">
      <c r="A114" s="241"/>
      <c r="B114" s="245"/>
      <c r="C114" s="526"/>
    </row>
    <row r="115" spans="1:3" ht="12.75">
      <c r="A115" s="241"/>
      <c r="B115" s="245"/>
      <c r="C115" s="526"/>
    </row>
    <row r="116" spans="1:3" ht="12.75">
      <c r="A116" s="241"/>
      <c r="B116" s="245"/>
      <c r="C116" s="526"/>
    </row>
    <row r="117" spans="1:3" ht="12.75">
      <c r="A117" s="241"/>
      <c r="B117" s="245"/>
      <c r="C117" s="526"/>
    </row>
    <row r="118" spans="1:8" ht="13.5" thickBot="1">
      <c r="A118" s="252"/>
      <c r="B118" s="325" t="s">
        <v>606</v>
      </c>
      <c r="C118" s="253">
        <f>SUM(C84:C117)</f>
        <v>0</v>
      </c>
      <c r="H118" s="244" t="s">
        <v>67</v>
      </c>
    </row>
    <row r="119" spans="1:3" ht="13.5" thickTop="1">
      <c r="A119" s="254"/>
      <c r="B119" s="255"/>
      <c r="C119" s="256"/>
    </row>
    <row r="120" spans="1:3" ht="13.5" thickBot="1">
      <c r="A120" s="257"/>
      <c r="B120" s="258"/>
      <c r="C120" s="259"/>
    </row>
    <row r="121" spans="1:3" ht="13.5" thickTop="1">
      <c r="A121" s="260" t="s">
        <v>40</v>
      </c>
      <c r="B121" s="261" t="s">
        <v>42</v>
      </c>
      <c r="C121" s="239" t="s">
        <v>27</v>
      </c>
    </row>
    <row r="122" spans="1:3" ht="12.75">
      <c r="A122" s="284"/>
      <c r="B122" s="285"/>
      <c r="C122" s="528"/>
    </row>
    <row r="123" spans="1:3" ht="12.75">
      <c r="A123" s="241" t="s">
        <v>10</v>
      </c>
      <c r="B123" s="246" t="s">
        <v>65</v>
      </c>
      <c r="C123" s="526"/>
    </row>
    <row r="124" spans="1:3" ht="12.75">
      <c r="A124" s="241"/>
      <c r="B124" s="245"/>
      <c r="C124" s="526"/>
    </row>
    <row r="125" spans="1:3" ht="12.75">
      <c r="A125" s="241"/>
      <c r="B125" s="245" t="s">
        <v>417</v>
      </c>
      <c r="C125" s="526"/>
    </row>
    <row r="126" spans="1:3" ht="12.75">
      <c r="A126" s="241"/>
      <c r="B126" s="246"/>
      <c r="C126" s="526"/>
    </row>
    <row r="127" spans="1:7" ht="12.75">
      <c r="A127" s="241" t="s">
        <v>3</v>
      </c>
      <c r="B127" s="246" t="s">
        <v>30</v>
      </c>
      <c r="C127" s="526"/>
      <c r="G127" s="244" t="s">
        <v>67</v>
      </c>
    </row>
    <row r="128" spans="1:3" ht="12.75">
      <c r="A128" s="241"/>
      <c r="B128" s="245"/>
      <c r="C128" s="526"/>
    </row>
    <row r="129" spans="1:3" s="274" customFormat="1" ht="12.75">
      <c r="A129" s="241"/>
      <c r="B129" s="245" t="s">
        <v>66</v>
      </c>
      <c r="C129" s="530"/>
    </row>
    <row r="130" spans="1:3" s="274" customFormat="1" ht="12.75">
      <c r="A130" s="241"/>
      <c r="B130" s="249"/>
      <c r="C130" s="530"/>
    </row>
    <row r="131" spans="1:3" ht="25.5">
      <c r="A131" s="284" t="s">
        <v>11</v>
      </c>
      <c r="B131" s="243" t="s">
        <v>68</v>
      </c>
      <c r="C131" s="526"/>
    </row>
    <row r="132" spans="1:3" ht="12.75">
      <c r="A132" s="284"/>
      <c r="B132" s="243"/>
      <c r="C132" s="526"/>
    </row>
    <row r="133" spans="1:3" ht="10.5" customHeight="1">
      <c r="A133" s="241"/>
      <c r="B133" s="245" t="s">
        <v>418</v>
      </c>
      <c r="C133" s="526"/>
    </row>
    <row r="134" spans="1:3" ht="12.75">
      <c r="A134" s="241"/>
      <c r="B134" s="245"/>
      <c r="C134" s="526"/>
    </row>
    <row r="135" spans="1:3" ht="12.75">
      <c r="A135" s="241"/>
      <c r="B135" s="246"/>
      <c r="C135" s="526"/>
    </row>
    <row r="136" spans="1:3" ht="12.75">
      <c r="A136" s="241"/>
      <c r="B136" s="245"/>
      <c r="C136" s="526"/>
    </row>
    <row r="137" spans="1:3" ht="12.75">
      <c r="A137" s="241"/>
      <c r="B137" s="246"/>
      <c r="C137" s="526"/>
    </row>
    <row r="138" spans="1:3" ht="12.75">
      <c r="A138" s="241"/>
      <c r="B138" s="245"/>
      <c r="C138" s="526"/>
    </row>
    <row r="139" spans="1:3" ht="12.75">
      <c r="A139" s="241"/>
      <c r="B139" s="246"/>
      <c r="C139" s="526"/>
    </row>
    <row r="140" spans="1:3" ht="12.75">
      <c r="A140" s="241"/>
      <c r="B140" s="245"/>
      <c r="C140" s="526"/>
    </row>
    <row r="141" spans="1:3" ht="12.75">
      <c r="A141" s="241"/>
      <c r="B141" s="246"/>
      <c r="C141" s="526"/>
    </row>
    <row r="142" spans="1:3" ht="12.75">
      <c r="A142" s="241"/>
      <c r="B142" s="286"/>
      <c r="C142" s="526"/>
    </row>
    <row r="143" spans="1:3" ht="12.75">
      <c r="A143" s="241"/>
      <c r="B143" s="246"/>
      <c r="C143" s="526"/>
    </row>
    <row r="144" spans="1:3" ht="12.75">
      <c r="A144" s="241"/>
      <c r="B144" s="286"/>
      <c r="C144" s="526"/>
    </row>
    <row r="145" spans="1:3" ht="12.75" customHeight="1">
      <c r="A145" s="241"/>
      <c r="B145" s="246"/>
      <c r="C145" s="526"/>
    </row>
    <row r="146" spans="1:3" ht="12.75">
      <c r="A146" s="241"/>
      <c r="B146" s="245"/>
      <c r="C146" s="526"/>
    </row>
    <row r="147" spans="1:3" ht="12.75">
      <c r="A147" s="241"/>
      <c r="B147" s="286"/>
      <c r="C147" s="526"/>
    </row>
    <row r="148" spans="1:3" ht="12.75">
      <c r="A148" s="241"/>
      <c r="B148" s="246"/>
      <c r="C148" s="526"/>
    </row>
    <row r="149" spans="1:3" ht="12.75">
      <c r="A149" s="241"/>
      <c r="B149" s="286"/>
      <c r="C149" s="526"/>
    </row>
    <row r="150" spans="1:3" ht="12.75">
      <c r="A150" s="241"/>
      <c r="B150" s="246"/>
      <c r="C150" s="526"/>
    </row>
    <row r="151" spans="1:3" ht="12.75">
      <c r="A151" s="241"/>
      <c r="B151" s="246"/>
      <c r="C151" s="526"/>
    </row>
    <row r="152" spans="1:3" ht="12.75">
      <c r="A152" s="241"/>
      <c r="B152" s="246"/>
      <c r="C152" s="526"/>
    </row>
    <row r="153" spans="1:3" ht="12.75">
      <c r="A153" s="241"/>
      <c r="B153" s="286"/>
      <c r="C153" s="526"/>
    </row>
    <row r="154" spans="1:3" ht="12.75">
      <c r="A154" s="241"/>
      <c r="B154" s="246"/>
      <c r="C154" s="526"/>
    </row>
    <row r="155" spans="1:3" s="274" customFormat="1" ht="12.75">
      <c r="A155" s="241"/>
      <c r="B155" s="245"/>
      <c r="C155" s="526"/>
    </row>
    <row r="156" spans="1:3" ht="12.75">
      <c r="A156" s="241"/>
      <c r="B156" s="246"/>
      <c r="C156" s="526"/>
    </row>
    <row r="157" spans="1:3" ht="12.75">
      <c r="A157" s="241"/>
      <c r="B157" s="246"/>
      <c r="C157" s="526"/>
    </row>
    <row r="158" spans="1:3" ht="12.75">
      <c r="A158" s="241"/>
      <c r="B158" s="246"/>
      <c r="C158" s="526"/>
    </row>
    <row r="159" spans="1:3" ht="12" customHeight="1">
      <c r="A159" s="241"/>
      <c r="B159" s="246"/>
      <c r="C159" s="526"/>
    </row>
    <row r="160" spans="1:3" ht="12" customHeight="1">
      <c r="A160" s="241"/>
      <c r="B160" s="246"/>
      <c r="C160" s="526"/>
    </row>
    <row r="161" spans="1:3" ht="12" customHeight="1">
      <c r="A161" s="241"/>
      <c r="B161" s="246"/>
      <c r="C161" s="526"/>
    </row>
    <row r="162" spans="1:3" ht="12" customHeight="1">
      <c r="A162" s="241"/>
      <c r="B162" s="246"/>
      <c r="C162" s="526"/>
    </row>
    <row r="163" spans="1:3" ht="12" customHeight="1">
      <c r="A163" s="241"/>
      <c r="B163" s="246"/>
      <c r="C163" s="526"/>
    </row>
    <row r="164" spans="1:3" ht="12" customHeight="1">
      <c r="A164" s="241"/>
      <c r="B164" s="246"/>
      <c r="C164" s="526"/>
    </row>
    <row r="165" spans="1:3" ht="12.75">
      <c r="A165" s="241"/>
      <c r="B165" s="245"/>
      <c r="C165" s="526"/>
    </row>
    <row r="166" spans="1:3" ht="12.75">
      <c r="A166" s="241"/>
      <c r="B166" s="245"/>
      <c r="C166" s="526"/>
    </row>
    <row r="167" spans="1:3" ht="12.75">
      <c r="A167" s="241"/>
      <c r="B167" s="245"/>
      <c r="C167" s="526"/>
    </row>
    <row r="168" spans="1:3" ht="12.75">
      <c r="A168" s="241"/>
      <c r="B168" s="245"/>
      <c r="C168" s="526"/>
    </row>
    <row r="169" spans="1:3" ht="12.75">
      <c r="A169" s="241"/>
      <c r="B169" s="245"/>
      <c r="C169" s="526"/>
    </row>
    <row r="170" spans="1:3" ht="13.5" customHeight="1">
      <c r="A170" s="241"/>
      <c r="B170" s="245"/>
      <c r="C170" s="526"/>
    </row>
    <row r="171" spans="1:8" ht="12.75">
      <c r="A171" s="252"/>
      <c r="B171" s="325" t="s">
        <v>606</v>
      </c>
      <c r="C171" s="253">
        <f>SUM(C122:C170)</f>
        <v>0</v>
      </c>
      <c r="H171" s="244" t="s">
        <v>67</v>
      </c>
    </row>
    <row r="174" spans="1:3" s="292" customFormat="1" ht="12.75">
      <c r="A174" s="289" t="s">
        <v>40</v>
      </c>
      <c r="B174" s="290" t="s">
        <v>42</v>
      </c>
      <c r="C174" s="291" t="s">
        <v>27</v>
      </c>
    </row>
    <row r="175" spans="1:3" s="292" customFormat="1" ht="12.75">
      <c r="A175" s="296"/>
      <c r="B175" s="307"/>
      <c r="C175" s="298"/>
    </row>
    <row r="176" spans="1:3" s="292" customFormat="1" ht="12.75">
      <c r="A176" s="296"/>
      <c r="B176" s="307"/>
      <c r="C176" s="298"/>
    </row>
    <row r="177" spans="1:3" s="292" customFormat="1" ht="12.75">
      <c r="A177" s="296"/>
      <c r="B177" s="338" t="s">
        <v>330</v>
      </c>
      <c r="C177" s="298"/>
    </row>
    <row r="178" spans="1:3" s="292" customFormat="1" ht="12.75">
      <c r="A178" s="296"/>
      <c r="B178" s="299"/>
      <c r="C178" s="298"/>
    </row>
    <row r="179" spans="1:3" s="292" customFormat="1" ht="12.75">
      <c r="A179" s="296"/>
      <c r="B179" s="320" t="s">
        <v>552</v>
      </c>
      <c r="C179" s="298">
        <f>$C$40</f>
        <v>0</v>
      </c>
    </row>
    <row r="180" spans="1:3" s="292" customFormat="1" ht="12.75">
      <c r="A180" s="296"/>
      <c r="B180" s="299"/>
      <c r="C180" s="298"/>
    </row>
    <row r="181" spans="1:3" s="292" customFormat="1" ht="12.75">
      <c r="A181" s="296"/>
      <c r="B181" s="320" t="s">
        <v>553</v>
      </c>
      <c r="C181" s="298">
        <f>$C$80</f>
        <v>0</v>
      </c>
    </row>
    <row r="182" spans="1:3" s="292" customFormat="1" ht="12.75">
      <c r="A182" s="339"/>
      <c r="B182" s="299"/>
      <c r="C182" s="298"/>
    </row>
    <row r="183" spans="1:3" s="292" customFormat="1" ht="12.75">
      <c r="A183" s="339"/>
      <c r="B183" s="320" t="s">
        <v>554</v>
      </c>
      <c r="C183" s="340">
        <f>$C$118</f>
        <v>0</v>
      </c>
    </row>
    <row r="184" spans="1:3" s="292" customFormat="1" ht="12.75">
      <c r="A184" s="339"/>
      <c r="B184" s="299"/>
      <c r="C184" s="340"/>
    </row>
    <row r="185" spans="1:3" s="292" customFormat="1" ht="12.75">
      <c r="A185" s="339"/>
      <c r="B185" s="320" t="s">
        <v>555</v>
      </c>
      <c r="C185" s="340">
        <f>$C$171</f>
        <v>0</v>
      </c>
    </row>
    <row r="186" spans="1:3" s="292" customFormat="1" ht="12.75">
      <c r="A186" s="339"/>
      <c r="B186" s="299"/>
      <c r="C186" s="340"/>
    </row>
    <row r="187" spans="1:3" s="292" customFormat="1" ht="12.75">
      <c r="A187" s="339"/>
      <c r="B187" s="320"/>
      <c r="C187" s="340"/>
    </row>
    <row r="188" spans="1:3" s="292" customFormat="1" ht="12.75">
      <c r="A188" s="339"/>
      <c r="B188" s="299"/>
      <c r="C188" s="340"/>
    </row>
    <row r="189" spans="1:3" s="292" customFormat="1" ht="12.75">
      <c r="A189" s="339"/>
      <c r="B189" s="320"/>
      <c r="C189" s="340"/>
    </row>
    <row r="190" spans="1:3" s="292" customFormat="1" ht="12.75">
      <c r="A190" s="339"/>
      <c r="B190" s="299"/>
      <c r="C190" s="340"/>
    </row>
    <row r="191" spans="1:3" s="292" customFormat="1" ht="12.75">
      <c r="A191" s="339"/>
      <c r="B191" s="320"/>
      <c r="C191" s="340"/>
    </row>
    <row r="192" spans="1:3" s="292" customFormat="1" ht="12.75">
      <c r="A192" s="339"/>
      <c r="B192" s="299"/>
      <c r="C192" s="340"/>
    </row>
    <row r="193" spans="1:3" s="292" customFormat="1" ht="12.75">
      <c r="A193" s="339"/>
      <c r="B193" s="320"/>
      <c r="C193" s="340"/>
    </row>
    <row r="194" spans="1:3" s="292" customFormat="1" ht="12.75">
      <c r="A194" s="339"/>
      <c r="B194" s="299"/>
      <c r="C194" s="340"/>
    </row>
    <row r="195" spans="1:3" s="292" customFormat="1" ht="12.75">
      <c r="A195" s="339"/>
      <c r="B195" s="320"/>
      <c r="C195" s="340"/>
    </row>
    <row r="196" spans="1:3" s="292" customFormat="1" ht="12.75">
      <c r="A196" s="339"/>
      <c r="B196" s="299"/>
      <c r="C196" s="340"/>
    </row>
    <row r="197" spans="1:3" s="292" customFormat="1" ht="12.75">
      <c r="A197" s="339"/>
      <c r="B197" s="320"/>
      <c r="C197" s="344"/>
    </row>
    <row r="198" spans="1:3" s="292" customFormat="1" ht="13.5" thickBot="1">
      <c r="A198" s="345"/>
      <c r="B198" s="346" t="s">
        <v>460</v>
      </c>
      <c r="C198" s="438">
        <f>SUM(C177:C197)</f>
        <v>0</v>
      </c>
    </row>
    <row r="199" spans="1:3" s="292" customFormat="1" ht="13.5" thickTop="1">
      <c r="A199" s="322"/>
      <c r="B199" s="347"/>
      <c r="C199" s="348"/>
    </row>
  </sheetData>
  <sheetProtection password="CB2B" sheet="1"/>
  <printOptions/>
  <pageMargins left="0.748031496062992" right="0.275590551181102" top="0.99" bottom="0.47244094488189" header="0.28" footer="0.15748031496063"/>
  <pageSetup firstPageNumber="69" useFirstPageNumber="1" horizontalDpi="600" verticalDpi="600" orientation="portrait" r:id="rId1"/>
  <headerFooter alignWithMargins="0">
    <oddFooter>&amp;C&amp;"Garamond,Bold"&amp;P</oddFooter>
  </headerFooter>
</worksheet>
</file>

<file path=xl/worksheets/sheet6.xml><?xml version="1.0" encoding="utf-8"?>
<worksheet xmlns="http://schemas.openxmlformats.org/spreadsheetml/2006/main" xmlns:r="http://schemas.openxmlformats.org/officeDocument/2006/relationships">
  <dimension ref="A1:C448"/>
  <sheetViews>
    <sheetView view="pageBreakPreview" zoomScaleSheetLayoutView="100" zoomScalePageLayoutView="0" workbookViewId="0" topLeftCell="A295">
      <selection activeCell="C404" sqref="C404"/>
    </sheetView>
  </sheetViews>
  <sheetFormatPr defaultColWidth="10.8515625" defaultRowHeight="12.75"/>
  <cols>
    <col min="1" max="1" width="7.421875" style="349" customWidth="1"/>
    <col min="2" max="2" width="69.8515625" style="350" customWidth="1"/>
    <col min="3" max="3" width="14.00390625" style="351" customWidth="1"/>
    <col min="4" max="4" width="13.7109375" style="292" customWidth="1"/>
    <col min="5" max="16384" width="10.8515625" style="292" customWidth="1"/>
  </cols>
  <sheetData>
    <row r="1" spans="1:3" ht="12.75">
      <c r="A1" s="289" t="s">
        <v>40</v>
      </c>
      <c r="B1" s="290" t="s">
        <v>42</v>
      </c>
      <c r="C1" s="291" t="s">
        <v>27</v>
      </c>
    </row>
    <row r="2" spans="1:3" ht="12.75">
      <c r="A2" s="293"/>
      <c r="B2" s="294"/>
      <c r="C2" s="476"/>
    </row>
    <row r="3" spans="1:3" ht="12.75">
      <c r="A3" s="293"/>
      <c r="B3" s="295" t="s">
        <v>69</v>
      </c>
      <c r="C3" s="476"/>
    </row>
    <row r="4" spans="1:3" ht="12.75">
      <c r="A4" s="293"/>
      <c r="B4" s="294"/>
      <c r="C4" s="476"/>
    </row>
    <row r="5" spans="1:3" ht="12.75">
      <c r="A5" s="296" t="s">
        <v>10</v>
      </c>
      <c r="B5" s="297" t="s">
        <v>70</v>
      </c>
      <c r="C5" s="477"/>
    </row>
    <row r="6" spans="1:3" ht="12.75">
      <c r="A6" s="296"/>
      <c r="B6" s="299"/>
      <c r="C6" s="477"/>
    </row>
    <row r="7" spans="1:3" ht="25.5">
      <c r="A7" s="296"/>
      <c r="B7" s="299" t="s">
        <v>71</v>
      </c>
      <c r="C7" s="477"/>
    </row>
    <row r="8" spans="1:3" ht="12.75">
      <c r="A8" s="296"/>
      <c r="B8" s="299"/>
      <c r="C8" s="477"/>
    </row>
    <row r="9" spans="1:3" ht="51">
      <c r="A9" s="296"/>
      <c r="B9" s="299" t="s">
        <v>72</v>
      </c>
      <c r="C9" s="477"/>
    </row>
    <row r="10" spans="1:3" ht="12.75">
      <c r="A10" s="296"/>
      <c r="B10" s="299"/>
      <c r="C10" s="477"/>
    </row>
    <row r="11" spans="1:3" ht="12.75">
      <c r="A11" s="296" t="s">
        <v>3</v>
      </c>
      <c r="B11" s="297" t="s">
        <v>73</v>
      </c>
      <c r="C11" s="477"/>
    </row>
    <row r="12" spans="1:3" ht="12.75">
      <c r="A12" s="296"/>
      <c r="B12" s="297"/>
      <c r="C12" s="477"/>
    </row>
    <row r="13" spans="1:3" ht="38.25">
      <c r="A13" s="296"/>
      <c r="B13" s="299" t="s">
        <v>74</v>
      </c>
      <c r="C13" s="477"/>
    </row>
    <row r="14" spans="1:3" ht="12.75">
      <c r="A14" s="296"/>
      <c r="B14" s="299"/>
      <c r="C14" s="477"/>
    </row>
    <row r="15" spans="1:3" ht="12.75">
      <c r="A15" s="296"/>
      <c r="B15" s="300" t="s">
        <v>317</v>
      </c>
      <c r="C15" s="477"/>
    </row>
    <row r="16" spans="1:3" ht="12.75">
      <c r="A16" s="296"/>
      <c r="B16" s="299"/>
      <c r="C16" s="477"/>
    </row>
    <row r="17" spans="1:3" ht="12.75">
      <c r="A17" s="296"/>
      <c r="B17" s="300" t="s">
        <v>318</v>
      </c>
      <c r="C17" s="477"/>
    </row>
    <row r="18" spans="1:3" ht="12.75">
      <c r="A18" s="296"/>
      <c r="B18" s="299"/>
      <c r="C18" s="477"/>
    </row>
    <row r="19" spans="1:3" ht="12.75">
      <c r="A19" s="296"/>
      <c r="B19" s="300" t="s">
        <v>319</v>
      </c>
      <c r="C19" s="477"/>
    </row>
    <row r="20" spans="1:3" ht="12.75">
      <c r="A20" s="296"/>
      <c r="B20" s="299"/>
      <c r="C20" s="477"/>
    </row>
    <row r="21" spans="1:3" ht="12.75">
      <c r="A21" s="296"/>
      <c r="B21" s="300" t="s">
        <v>320</v>
      </c>
      <c r="C21" s="477"/>
    </row>
    <row r="22" spans="1:3" ht="12.75">
      <c r="A22" s="296"/>
      <c r="B22" s="299"/>
      <c r="C22" s="477"/>
    </row>
    <row r="23" spans="1:3" ht="12.75">
      <c r="A23" s="296"/>
      <c r="B23" s="300" t="s">
        <v>321</v>
      </c>
      <c r="C23" s="477"/>
    </row>
    <row r="24" spans="1:3" ht="12.75">
      <c r="A24" s="296"/>
      <c r="B24" s="299"/>
      <c r="C24" s="477"/>
    </row>
    <row r="25" spans="1:3" ht="12.75">
      <c r="A25" s="296"/>
      <c r="B25" s="300" t="s">
        <v>322</v>
      </c>
      <c r="C25" s="477"/>
    </row>
    <row r="26" spans="1:3" ht="12.75">
      <c r="A26" s="296"/>
      <c r="B26" s="299"/>
      <c r="C26" s="477"/>
    </row>
    <row r="27" spans="1:3" ht="12.75">
      <c r="A27" s="296"/>
      <c r="B27" s="300" t="s">
        <v>323</v>
      </c>
      <c r="C27" s="477"/>
    </row>
    <row r="28" spans="1:3" ht="12.75">
      <c r="A28" s="296"/>
      <c r="B28" s="299"/>
      <c r="C28" s="477"/>
    </row>
    <row r="29" spans="1:3" ht="12.75">
      <c r="A29" s="296"/>
      <c r="B29" s="300" t="s">
        <v>324</v>
      </c>
      <c r="C29" s="477"/>
    </row>
    <row r="30" spans="1:3" ht="12.75">
      <c r="A30" s="296"/>
      <c r="B30" s="300" t="s">
        <v>75</v>
      </c>
      <c r="C30" s="477"/>
    </row>
    <row r="31" spans="1:3" ht="12.75">
      <c r="A31" s="296"/>
      <c r="B31" s="300" t="s">
        <v>76</v>
      </c>
      <c r="C31" s="477"/>
    </row>
    <row r="32" spans="1:3" ht="12.75">
      <c r="A32" s="296"/>
      <c r="B32" s="300"/>
      <c r="C32" s="477"/>
    </row>
    <row r="33" spans="1:3" ht="12.75">
      <c r="A33" s="296"/>
      <c r="B33" s="300" t="s">
        <v>325</v>
      </c>
      <c r="C33" s="477"/>
    </row>
    <row r="34" spans="1:3" ht="12.75">
      <c r="A34" s="296"/>
      <c r="B34" s="300" t="s">
        <v>77</v>
      </c>
      <c r="C34" s="477"/>
    </row>
    <row r="35" spans="1:3" ht="12.75">
      <c r="A35" s="296"/>
      <c r="B35" s="299"/>
      <c r="C35" s="477"/>
    </row>
    <row r="36" spans="1:3" ht="12.75">
      <c r="A36" s="296"/>
      <c r="B36" s="300" t="s">
        <v>326</v>
      </c>
      <c r="C36" s="477"/>
    </row>
    <row r="37" spans="1:3" ht="12.75">
      <c r="A37" s="296"/>
      <c r="B37" s="300"/>
      <c r="C37" s="477"/>
    </row>
    <row r="38" spans="1:3" ht="12.75">
      <c r="A38" s="296"/>
      <c r="B38" s="300" t="s">
        <v>327</v>
      </c>
      <c r="C38" s="477"/>
    </row>
    <row r="39" spans="1:3" ht="12.75">
      <c r="A39" s="296"/>
      <c r="B39" s="300"/>
      <c r="C39" s="477"/>
    </row>
    <row r="40" spans="1:3" ht="12.75">
      <c r="A40" s="296"/>
      <c r="B40" s="300"/>
      <c r="C40" s="477"/>
    </row>
    <row r="41" spans="1:3" ht="12.75">
      <c r="A41" s="296"/>
      <c r="B41" s="300"/>
      <c r="C41" s="477"/>
    </row>
    <row r="42" spans="1:3" ht="12.75">
      <c r="A42" s="296"/>
      <c r="B42" s="300"/>
      <c r="C42" s="477"/>
    </row>
    <row r="43" spans="1:3" ht="12.75">
      <c r="A43" s="296"/>
      <c r="B43" s="300"/>
      <c r="C43" s="477"/>
    </row>
    <row r="44" spans="1:3" ht="12.75">
      <c r="A44" s="296"/>
      <c r="B44" s="300"/>
      <c r="C44" s="477"/>
    </row>
    <row r="45" spans="1:3" ht="12.75">
      <c r="A45" s="296"/>
      <c r="B45" s="300"/>
      <c r="C45" s="477"/>
    </row>
    <row r="46" spans="1:3" ht="12.75">
      <c r="A46" s="296"/>
      <c r="B46" s="300"/>
      <c r="C46" s="477"/>
    </row>
    <row r="47" spans="1:3" ht="12.75">
      <c r="A47" s="296"/>
      <c r="B47" s="300"/>
      <c r="C47" s="477"/>
    </row>
    <row r="48" spans="1:3" ht="12.75">
      <c r="A48" s="296"/>
      <c r="B48" s="300"/>
      <c r="C48" s="477"/>
    </row>
    <row r="49" spans="1:3" ht="12.75">
      <c r="A49" s="296"/>
      <c r="B49" s="300"/>
      <c r="C49" s="477"/>
    </row>
    <row r="50" spans="1:3" ht="12.75">
      <c r="A50" s="296"/>
      <c r="B50" s="300"/>
      <c r="C50" s="477"/>
    </row>
    <row r="51" spans="1:3" ht="12.75">
      <c r="A51" s="301"/>
      <c r="B51" s="577" t="s">
        <v>153</v>
      </c>
      <c r="C51" s="302"/>
    </row>
    <row r="52" spans="1:3" ht="13.5" thickBot="1">
      <c r="A52" s="303"/>
      <c r="B52" s="578"/>
      <c r="C52" s="304">
        <f>SUM(C2:C50)</f>
        <v>0</v>
      </c>
    </row>
    <row r="53" spans="1:3" ht="13.5" thickTop="1">
      <c r="A53" s="254"/>
      <c r="B53" s="255"/>
      <c r="C53" s="305"/>
    </row>
    <row r="54" spans="1:3" ht="13.5" thickBot="1">
      <c r="A54" s="257"/>
      <c r="B54" s="258"/>
      <c r="C54" s="306"/>
    </row>
    <row r="55" spans="1:3" ht="13.5" thickTop="1">
      <c r="A55" s="289" t="s">
        <v>40</v>
      </c>
      <c r="B55" s="290" t="s">
        <v>42</v>
      </c>
      <c r="C55" s="291" t="s">
        <v>27</v>
      </c>
    </row>
    <row r="56" spans="1:3" ht="12.75">
      <c r="A56" s="296"/>
      <c r="B56" s="307"/>
      <c r="C56" s="477"/>
    </row>
    <row r="57" spans="1:3" s="310" customFormat="1" ht="12.75">
      <c r="A57" s="308" t="s">
        <v>10</v>
      </c>
      <c r="B57" s="309" t="s">
        <v>154</v>
      </c>
      <c r="C57" s="478"/>
    </row>
    <row r="58" spans="1:3" ht="12.75">
      <c r="A58" s="296"/>
      <c r="B58" s="299"/>
      <c r="C58" s="477"/>
    </row>
    <row r="59" spans="1:3" ht="114.75">
      <c r="A59" s="296"/>
      <c r="B59" s="299" t="s">
        <v>78</v>
      </c>
      <c r="C59" s="477"/>
    </row>
    <row r="60" spans="1:3" ht="12.75">
      <c r="A60" s="296"/>
      <c r="B60" s="299"/>
      <c r="C60" s="477"/>
    </row>
    <row r="61" spans="1:3" ht="12.75">
      <c r="A61" s="296"/>
      <c r="B61" s="300" t="s">
        <v>79</v>
      </c>
      <c r="C61" s="477"/>
    </row>
    <row r="62" spans="1:3" ht="12.75">
      <c r="A62" s="296"/>
      <c r="B62" s="299"/>
      <c r="C62" s="477"/>
    </row>
    <row r="63" spans="1:3" ht="27.75" customHeight="1">
      <c r="A63" s="296"/>
      <c r="B63" s="299" t="s">
        <v>155</v>
      </c>
      <c r="C63" s="477"/>
    </row>
    <row r="64" spans="1:3" ht="12.75">
      <c r="A64" s="296"/>
      <c r="B64" s="311"/>
      <c r="C64" s="477"/>
    </row>
    <row r="65" spans="1:3" ht="12.75">
      <c r="A65" s="296"/>
      <c r="B65" s="312" t="s">
        <v>279</v>
      </c>
      <c r="C65" s="477"/>
    </row>
    <row r="66" spans="1:3" ht="12.75">
      <c r="A66" s="296"/>
      <c r="B66" s="311"/>
      <c r="C66" s="477"/>
    </row>
    <row r="67" spans="1:3" ht="12.75">
      <c r="A67" s="296"/>
      <c r="B67" s="311" t="s">
        <v>280</v>
      </c>
      <c r="C67" s="477"/>
    </row>
    <row r="68" spans="1:3" ht="12.75">
      <c r="A68" s="296"/>
      <c r="B68" s="311" t="s">
        <v>281</v>
      </c>
      <c r="C68" s="477"/>
    </row>
    <row r="69" spans="1:3" ht="12.75">
      <c r="A69" s="296"/>
      <c r="B69" s="311" t="s">
        <v>328</v>
      </c>
      <c r="C69" s="477"/>
    </row>
    <row r="70" spans="1:3" ht="12.75">
      <c r="A70" s="296"/>
      <c r="B70" s="311"/>
      <c r="C70" s="477"/>
    </row>
    <row r="71" spans="1:3" ht="25.5">
      <c r="A71" s="296"/>
      <c r="B71" s="311" t="s">
        <v>282</v>
      </c>
      <c r="C71" s="477"/>
    </row>
    <row r="72" spans="1:3" ht="12.75">
      <c r="A72" s="296"/>
      <c r="B72" s="313"/>
      <c r="C72" s="477"/>
    </row>
    <row r="73" spans="1:3" ht="12.75">
      <c r="A73" s="296"/>
      <c r="B73" s="314" t="s">
        <v>283</v>
      </c>
      <c r="C73" s="477"/>
    </row>
    <row r="74" spans="1:3" ht="12.75">
      <c r="A74" s="296"/>
      <c r="B74" s="315"/>
      <c r="C74" s="477"/>
    </row>
    <row r="75" spans="1:3" ht="12.75">
      <c r="A75" s="296"/>
      <c r="B75" s="147" t="s">
        <v>284</v>
      </c>
      <c r="C75" s="477"/>
    </row>
    <row r="76" spans="1:3" ht="12.75">
      <c r="A76" s="296"/>
      <c r="B76" s="316" t="s">
        <v>285</v>
      </c>
      <c r="C76" s="477"/>
    </row>
    <row r="77" spans="1:3" ht="12.75">
      <c r="A77" s="296"/>
      <c r="B77" s="317" t="s">
        <v>286</v>
      </c>
      <c r="C77" s="477"/>
    </row>
    <row r="78" spans="1:3" ht="12.75">
      <c r="A78" s="296"/>
      <c r="B78" s="292"/>
      <c r="C78" s="477"/>
    </row>
    <row r="79" spans="1:3" ht="12.75">
      <c r="A79" s="296"/>
      <c r="B79" s="147" t="s">
        <v>287</v>
      </c>
      <c r="C79" s="477"/>
    </row>
    <row r="80" spans="1:3" ht="12.75">
      <c r="A80" s="296"/>
      <c r="B80" s="316" t="s">
        <v>288</v>
      </c>
      <c r="C80" s="477"/>
    </row>
    <row r="81" spans="1:3" ht="12.75">
      <c r="A81" s="296"/>
      <c r="B81" s="316" t="s">
        <v>444</v>
      </c>
      <c r="C81" s="477"/>
    </row>
    <row r="82" spans="1:3" ht="12.75">
      <c r="A82" s="296"/>
      <c r="B82" s="311" t="s">
        <v>329</v>
      </c>
      <c r="C82" s="477"/>
    </row>
    <row r="83" spans="1:3" ht="12.75">
      <c r="A83" s="296"/>
      <c r="B83" s="292"/>
      <c r="C83" s="477"/>
    </row>
    <row r="84" spans="1:3" ht="12.75">
      <c r="A84" s="296"/>
      <c r="B84" s="147" t="s">
        <v>289</v>
      </c>
      <c r="C84" s="477"/>
    </row>
    <row r="85" spans="1:3" ht="12.75">
      <c r="A85" s="296"/>
      <c r="B85" s="316" t="s">
        <v>290</v>
      </c>
      <c r="C85" s="477"/>
    </row>
    <row r="86" spans="1:3" ht="12.75">
      <c r="A86" s="296"/>
      <c r="B86" s="316" t="s">
        <v>291</v>
      </c>
      <c r="C86" s="477"/>
    </row>
    <row r="87" spans="1:3" ht="12.75">
      <c r="A87" s="296"/>
      <c r="B87" s="316"/>
      <c r="C87" s="477"/>
    </row>
    <row r="88" spans="1:3" ht="12.75">
      <c r="A88" s="296"/>
      <c r="B88" s="316"/>
      <c r="C88" s="477"/>
    </row>
    <row r="89" spans="1:3" ht="12.75">
      <c r="A89" s="296"/>
      <c r="B89" s="316"/>
      <c r="C89" s="477"/>
    </row>
    <row r="90" spans="1:3" ht="12.75">
      <c r="A90" s="296"/>
      <c r="B90" s="316"/>
      <c r="C90" s="477"/>
    </row>
    <row r="91" spans="1:3" ht="12.75">
      <c r="A91" s="296"/>
      <c r="B91" s="316"/>
      <c r="C91" s="477"/>
    </row>
    <row r="92" spans="1:3" ht="12.75">
      <c r="A92" s="296"/>
      <c r="B92" s="316"/>
      <c r="C92" s="477"/>
    </row>
    <row r="93" spans="1:3" ht="12.75">
      <c r="A93" s="296"/>
      <c r="B93" s="316"/>
      <c r="C93" s="477"/>
    </row>
    <row r="94" spans="1:3" ht="12.75">
      <c r="A94" s="296"/>
      <c r="B94" s="316"/>
      <c r="C94" s="477"/>
    </row>
    <row r="95" spans="1:3" ht="15">
      <c r="A95" s="296"/>
      <c r="B95" s="318"/>
      <c r="C95" s="477"/>
    </row>
    <row r="96" spans="1:3" ht="15">
      <c r="A96" s="296"/>
      <c r="B96" s="318"/>
      <c r="C96" s="477"/>
    </row>
    <row r="97" spans="1:3" ht="15">
      <c r="A97" s="296"/>
      <c r="B97" s="318"/>
      <c r="C97" s="477"/>
    </row>
    <row r="98" spans="1:3" ht="12.75">
      <c r="A98" s="301"/>
      <c r="B98" s="577" t="s">
        <v>153</v>
      </c>
      <c r="C98" s="302"/>
    </row>
    <row r="99" spans="1:3" ht="13.5" thickBot="1">
      <c r="A99" s="303"/>
      <c r="B99" s="578"/>
      <c r="C99" s="304">
        <f>SUM(C56:C97)</f>
        <v>0</v>
      </c>
    </row>
    <row r="100" spans="1:3" ht="13.5" thickTop="1">
      <c r="A100" s="254"/>
      <c r="B100" s="255"/>
      <c r="C100" s="305"/>
    </row>
    <row r="101" spans="1:3" ht="13.5" thickBot="1">
      <c r="A101" s="257"/>
      <c r="B101" s="258"/>
      <c r="C101" s="306"/>
    </row>
    <row r="102" spans="1:3" ht="13.5" thickTop="1">
      <c r="A102" s="289" t="s">
        <v>40</v>
      </c>
      <c r="B102" s="290" t="s">
        <v>42</v>
      </c>
      <c r="C102" s="291" t="s">
        <v>27</v>
      </c>
    </row>
    <row r="103" spans="1:3" ht="15">
      <c r="A103" s="296"/>
      <c r="B103" s="318"/>
      <c r="C103" s="477"/>
    </row>
    <row r="104" spans="1:3" ht="12.75">
      <c r="A104" s="296" t="s">
        <v>10</v>
      </c>
      <c r="B104" s="312" t="s">
        <v>28</v>
      </c>
      <c r="C104" s="477"/>
    </row>
    <row r="105" spans="1:3" ht="12.75">
      <c r="A105" s="296"/>
      <c r="B105" s="311"/>
      <c r="C105" s="477"/>
    </row>
    <row r="106" spans="1:3" ht="51">
      <c r="A106" s="296"/>
      <c r="B106" s="311" t="s">
        <v>445</v>
      </c>
      <c r="C106" s="477"/>
    </row>
    <row r="107" spans="1:3" ht="12.75">
      <c r="A107" s="293"/>
      <c r="B107" s="294"/>
      <c r="C107" s="476"/>
    </row>
    <row r="108" spans="1:3" ht="12.75">
      <c r="A108" s="296" t="s">
        <v>3</v>
      </c>
      <c r="B108" s="297" t="s">
        <v>80</v>
      </c>
      <c r="C108" s="476"/>
    </row>
    <row r="109" spans="1:3" ht="12.75">
      <c r="A109" s="296"/>
      <c r="B109" s="300"/>
      <c r="C109" s="476"/>
    </row>
    <row r="110" spans="1:3" ht="25.5">
      <c r="A110" s="296"/>
      <c r="B110" s="319" t="s">
        <v>292</v>
      </c>
      <c r="C110" s="476"/>
    </row>
    <row r="111" spans="1:3" ht="12.75">
      <c r="A111" s="293"/>
      <c r="B111" s="294"/>
      <c r="C111" s="476"/>
    </row>
    <row r="112" spans="1:3" ht="12.75">
      <c r="A112" s="296" t="s">
        <v>11</v>
      </c>
      <c r="B112" s="297" t="s">
        <v>81</v>
      </c>
      <c r="C112" s="477"/>
    </row>
    <row r="113" spans="1:3" ht="12.75">
      <c r="A113" s="296"/>
      <c r="B113" s="299"/>
      <c r="C113" s="477"/>
    </row>
    <row r="114" spans="1:3" ht="102">
      <c r="A114" s="296"/>
      <c r="B114" s="299" t="s">
        <v>446</v>
      </c>
      <c r="C114" s="477"/>
    </row>
    <row r="115" spans="1:3" ht="12.75">
      <c r="A115" s="296"/>
      <c r="B115" s="299"/>
      <c r="C115" s="477"/>
    </row>
    <row r="116" spans="1:3" ht="12.75">
      <c r="A116" s="296" t="s">
        <v>2</v>
      </c>
      <c r="B116" s="297" t="s">
        <v>82</v>
      </c>
      <c r="C116" s="477"/>
    </row>
    <row r="117" spans="1:3" ht="12.75">
      <c r="A117" s="296"/>
      <c r="B117" s="311"/>
      <c r="C117" s="477"/>
    </row>
    <row r="118" spans="1:3" ht="63.75">
      <c r="A118" s="296"/>
      <c r="B118" s="299" t="s">
        <v>83</v>
      </c>
      <c r="C118" s="479"/>
    </row>
    <row r="119" spans="1:3" ht="12.75">
      <c r="A119" s="296"/>
      <c r="B119" s="299"/>
      <c r="C119" s="477"/>
    </row>
    <row r="120" spans="1:3" ht="12.75">
      <c r="A120" s="296" t="s">
        <v>18</v>
      </c>
      <c r="B120" s="297" t="s">
        <v>84</v>
      </c>
      <c r="C120" s="477"/>
    </row>
    <row r="121" spans="1:3" ht="12.75">
      <c r="A121" s="296"/>
      <c r="B121" s="320"/>
      <c r="C121" s="477"/>
    </row>
    <row r="122" spans="1:3" ht="25.5">
      <c r="A122" s="296"/>
      <c r="B122" s="299" t="s">
        <v>156</v>
      </c>
      <c r="C122" s="477"/>
    </row>
    <row r="123" spans="1:3" ht="12.75">
      <c r="A123" s="296"/>
      <c r="B123" s="299" t="s">
        <v>85</v>
      </c>
      <c r="C123" s="477"/>
    </row>
    <row r="124" spans="1:3" ht="12.75">
      <c r="A124" s="296" t="s">
        <v>19</v>
      </c>
      <c r="B124" s="297" t="s">
        <v>86</v>
      </c>
      <c r="C124" s="477"/>
    </row>
    <row r="125" spans="1:3" ht="12.75">
      <c r="A125" s="296"/>
      <c r="B125" s="299"/>
      <c r="C125" s="477"/>
    </row>
    <row r="126" spans="1:3" ht="75" customHeight="1">
      <c r="A126" s="296"/>
      <c r="B126" s="299" t="s">
        <v>157</v>
      </c>
      <c r="C126" s="477"/>
    </row>
    <row r="127" spans="1:3" ht="12.75">
      <c r="A127" s="296"/>
      <c r="B127" s="299"/>
      <c r="C127" s="477"/>
    </row>
    <row r="128" spans="1:3" ht="12.75">
      <c r="A128" s="296"/>
      <c r="B128" s="299"/>
      <c r="C128" s="477"/>
    </row>
    <row r="129" spans="1:3" ht="12.75">
      <c r="A129" s="296"/>
      <c r="B129" s="299"/>
      <c r="C129" s="477"/>
    </row>
    <row r="130" spans="1:3" ht="12.75">
      <c r="A130" s="296"/>
      <c r="B130" s="299"/>
      <c r="C130" s="477"/>
    </row>
    <row r="131" spans="1:3" ht="12.75">
      <c r="A131" s="296"/>
      <c r="B131" s="299"/>
      <c r="C131" s="477"/>
    </row>
    <row r="132" spans="1:3" ht="12.75">
      <c r="A132" s="296"/>
      <c r="B132" s="299"/>
      <c r="C132" s="477"/>
    </row>
    <row r="133" spans="1:3" ht="12.75">
      <c r="A133" s="296"/>
      <c r="B133" s="299"/>
      <c r="C133" s="477"/>
    </row>
    <row r="134" spans="1:3" ht="12.75">
      <c r="A134" s="296"/>
      <c r="B134" s="299"/>
      <c r="C134" s="477"/>
    </row>
    <row r="135" spans="1:3" ht="12.75">
      <c r="A135" s="301"/>
      <c r="B135" s="577" t="s">
        <v>153</v>
      </c>
      <c r="C135" s="302"/>
    </row>
    <row r="136" spans="1:3" ht="13.5" thickBot="1">
      <c r="A136" s="303"/>
      <c r="B136" s="578"/>
      <c r="C136" s="304">
        <f>SUM(C103:C134)</f>
        <v>0</v>
      </c>
    </row>
    <row r="137" spans="1:3" ht="13.5" thickTop="1">
      <c r="A137" s="254"/>
      <c r="B137" s="255"/>
      <c r="C137" s="305"/>
    </row>
    <row r="138" spans="1:3" ht="13.5" thickBot="1">
      <c r="A138" s="257"/>
      <c r="B138" s="258"/>
      <c r="C138" s="306"/>
    </row>
    <row r="139" spans="1:3" ht="13.5" thickTop="1">
      <c r="A139" s="289" t="s">
        <v>40</v>
      </c>
      <c r="B139" s="290" t="s">
        <v>42</v>
      </c>
      <c r="C139" s="291" t="s">
        <v>27</v>
      </c>
    </row>
    <row r="140" spans="1:3" ht="12.75">
      <c r="A140" s="293"/>
      <c r="B140" s="294"/>
      <c r="C140" s="476"/>
    </row>
    <row r="141" spans="1:3" ht="12.75">
      <c r="A141" s="296" t="s">
        <v>10</v>
      </c>
      <c r="B141" s="297" t="s">
        <v>158</v>
      </c>
      <c r="C141" s="477"/>
    </row>
    <row r="142" spans="1:3" ht="12.75">
      <c r="A142" s="296"/>
      <c r="B142" s="299"/>
      <c r="C142" s="477"/>
    </row>
    <row r="143" spans="1:3" ht="89.25">
      <c r="A143" s="296"/>
      <c r="B143" s="299" t="s">
        <v>159</v>
      </c>
      <c r="C143" s="477"/>
    </row>
    <row r="144" spans="1:3" ht="12.75">
      <c r="A144" s="296"/>
      <c r="B144" s="299"/>
      <c r="C144" s="477"/>
    </row>
    <row r="145" spans="1:3" ht="12.75">
      <c r="A145" s="296" t="s">
        <v>3</v>
      </c>
      <c r="B145" s="297" t="s">
        <v>87</v>
      </c>
      <c r="C145" s="477"/>
    </row>
    <row r="146" spans="1:3" ht="14.25" customHeight="1">
      <c r="A146" s="296"/>
      <c r="B146" s="299"/>
      <c r="C146" s="477"/>
    </row>
    <row r="147" spans="1:3" ht="63.75">
      <c r="A147" s="296"/>
      <c r="B147" s="299" t="s">
        <v>160</v>
      </c>
      <c r="C147" s="477">
        <v>0</v>
      </c>
    </row>
    <row r="148" spans="1:3" ht="12.75">
      <c r="A148" s="296"/>
      <c r="B148" s="299"/>
      <c r="C148" s="477"/>
    </row>
    <row r="149" spans="1:3" ht="12.75">
      <c r="A149" s="296" t="s">
        <v>11</v>
      </c>
      <c r="B149" s="297" t="s">
        <v>33</v>
      </c>
      <c r="C149" s="477"/>
    </row>
    <row r="150" spans="1:3" ht="7.5" customHeight="1">
      <c r="A150" s="296"/>
      <c r="B150" s="299"/>
      <c r="C150" s="477"/>
    </row>
    <row r="151" spans="1:3" ht="140.25">
      <c r="A151" s="296"/>
      <c r="B151" s="299" t="s">
        <v>161</v>
      </c>
      <c r="C151" s="477">
        <v>0</v>
      </c>
    </row>
    <row r="152" spans="1:3" ht="12.75">
      <c r="A152" s="296"/>
      <c r="B152" s="299"/>
      <c r="C152" s="477"/>
    </row>
    <row r="153" spans="1:3" ht="51">
      <c r="A153" s="296"/>
      <c r="B153" s="299" t="s">
        <v>162</v>
      </c>
      <c r="C153" s="477"/>
    </row>
    <row r="154" spans="1:3" ht="12.75">
      <c r="A154" s="296"/>
      <c r="B154" s="299"/>
      <c r="C154" s="477"/>
    </row>
    <row r="155" spans="1:3" ht="12.75">
      <c r="A155" s="296" t="s">
        <v>2</v>
      </c>
      <c r="B155" s="297" t="s">
        <v>88</v>
      </c>
      <c r="C155" s="477"/>
    </row>
    <row r="156" spans="1:3" ht="12.75">
      <c r="A156" s="296"/>
      <c r="B156" s="299"/>
      <c r="C156" s="477"/>
    </row>
    <row r="157" spans="1:3" ht="89.25">
      <c r="A157" s="296"/>
      <c r="B157" s="299" t="s">
        <v>419</v>
      </c>
      <c r="C157" s="477">
        <v>0</v>
      </c>
    </row>
    <row r="158" spans="1:3" ht="12.75">
      <c r="A158" s="296"/>
      <c r="B158" s="299"/>
      <c r="C158" s="477"/>
    </row>
    <row r="159" spans="1:3" ht="12.75">
      <c r="A159" s="296"/>
      <c r="B159" s="299"/>
      <c r="C159" s="477"/>
    </row>
    <row r="160" spans="1:3" ht="12.75">
      <c r="A160" s="296"/>
      <c r="B160" s="299"/>
      <c r="C160" s="477"/>
    </row>
    <row r="161" spans="1:3" ht="12.75">
      <c r="A161" s="296"/>
      <c r="B161" s="299"/>
      <c r="C161" s="477"/>
    </row>
    <row r="162" spans="1:3" ht="12.75">
      <c r="A162" s="296"/>
      <c r="B162" s="299"/>
      <c r="C162" s="477"/>
    </row>
    <row r="163" spans="1:3" ht="12.75">
      <c r="A163" s="296"/>
      <c r="B163" s="299"/>
      <c r="C163" s="477"/>
    </row>
    <row r="164" spans="1:3" ht="12.75">
      <c r="A164" s="301"/>
      <c r="B164" s="577" t="s">
        <v>153</v>
      </c>
      <c r="C164" s="302">
        <f>SUM(C140:C163)</f>
        <v>0</v>
      </c>
    </row>
    <row r="165" spans="1:3" ht="13.5" thickBot="1">
      <c r="A165" s="303"/>
      <c r="B165" s="578"/>
      <c r="C165" s="304"/>
    </row>
    <row r="166" spans="1:3" ht="13.5" thickTop="1">
      <c r="A166" s="254"/>
      <c r="B166" s="255"/>
      <c r="C166" s="305"/>
    </row>
    <row r="167" spans="1:3" ht="13.5" thickBot="1">
      <c r="A167" s="257"/>
      <c r="B167" s="258"/>
      <c r="C167" s="306"/>
    </row>
    <row r="168" spans="1:3" ht="13.5" thickTop="1">
      <c r="A168" s="289" t="s">
        <v>40</v>
      </c>
      <c r="B168" s="290" t="s">
        <v>42</v>
      </c>
      <c r="C168" s="291" t="s">
        <v>27</v>
      </c>
    </row>
    <row r="169" spans="1:3" ht="12.75">
      <c r="A169" s="296"/>
      <c r="B169" s="299"/>
      <c r="C169" s="477"/>
    </row>
    <row r="170" spans="1:3" ht="102">
      <c r="A170" s="296"/>
      <c r="B170" s="299" t="s">
        <v>163</v>
      </c>
      <c r="C170" s="477"/>
    </row>
    <row r="171" spans="1:3" ht="12.75">
      <c r="A171" s="296"/>
      <c r="B171" s="299"/>
      <c r="C171" s="477"/>
    </row>
    <row r="172" spans="1:3" ht="25.5">
      <c r="A172" s="296"/>
      <c r="B172" s="299" t="s">
        <v>164</v>
      </c>
      <c r="C172" s="477"/>
    </row>
    <row r="173" spans="1:3" ht="12.75">
      <c r="A173" s="296"/>
      <c r="B173" s="299"/>
      <c r="C173" s="477"/>
    </row>
    <row r="174" spans="1:3" ht="12.75">
      <c r="A174" s="296" t="s">
        <v>10</v>
      </c>
      <c r="B174" s="297" t="s">
        <v>89</v>
      </c>
      <c r="C174" s="477"/>
    </row>
    <row r="175" spans="1:3" ht="12.75">
      <c r="A175" s="296"/>
      <c r="B175" s="311"/>
      <c r="C175" s="477"/>
    </row>
    <row r="176" spans="1:3" ht="63.75">
      <c r="A176" s="296"/>
      <c r="B176" s="311" t="s">
        <v>90</v>
      </c>
      <c r="C176" s="477"/>
    </row>
    <row r="177" spans="1:3" ht="12.75">
      <c r="A177" s="296"/>
      <c r="B177" s="311"/>
      <c r="C177" s="477"/>
    </row>
    <row r="178" spans="1:3" ht="12.75">
      <c r="A178" s="296" t="s">
        <v>3</v>
      </c>
      <c r="B178" s="297" t="s">
        <v>91</v>
      </c>
      <c r="C178" s="477"/>
    </row>
    <row r="179" spans="1:3" ht="12.75">
      <c r="A179" s="296"/>
      <c r="B179" s="311"/>
      <c r="C179" s="477"/>
    </row>
    <row r="180" spans="1:3" ht="51">
      <c r="A180" s="296"/>
      <c r="B180" s="311" t="s">
        <v>165</v>
      </c>
      <c r="C180" s="477"/>
    </row>
    <row r="181" spans="1:3" ht="12.75">
      <c r="A181" s="296"/>
      <c r="B181" s="311"/>
      <c r="C181" s="477"/>
    </row>
    <row r="182" spans="1:3" ht="12.75">
      <c r="A182" s="296" t="s">
        <v>2</v>
      </c>
      <c r="B182" s="312" t="s">
        <v>92</v>
      </c>
      <c r="C182" s="477"/>
    </row>
    <row r="183" spans="1:3" ht="12.75">
      <c r="A183" s="296"/>
      <c r="B183" s="311"/>
      <c r="C183" s="477"/>
    </row>
    <row r="184" spans="1:3" ht="63.75">
      <c r="A184" s="296"/>
      <c r="B184" s="311" t="s">
        <v>167</v>
      </c>
      <c r="C184" s="477"/>
    </row>
    <row r="185" spans="1:3" ht="12.75">
      <c r="A185" s="296"/>
      <c r="B185" s="299"/>
      <c r="C185" s="477"/>
    </row>
    <row r="186" spans="1:3" ht="12.75">
      <c r="A186" s="296" t="s">
        <v>18</v>
      </c>
      <c r="B186" s="297" t="s">
        <v>168</v>
      </c>
      <c r="C186" s="477"/>
    </row>
    <row r="187" spans="1:3" ht="12.75">
      <c r="A187" s="296"/>
      <c r="B187" s="311"/>
      <c r="C187" s="477"/>
    </row>
    <row r="188" spans="1:3" ht="63.75">
      <c r="A188" s="296"/>
      <c r="B188" s="311" t="s">
        <v>169</v>
      </c>
      <c r="C188" s="477"/>
    </row>
    <row r="189" spans="1:3" ht="12.75">
      <c r="A189" s="296"/>
      <c r="B189" s="311"/>
      <c r="C189" s="477"/>
    </row>
    <row r="190" spans="1:3" ht="12.75">
      <c r="A190" s="296"/>
      <c r="B190" s="311"/>
      <c r="C190" s="477"/>
    </row>
    <row r="191" spans="1:3" ht="12.75">
      <c r="A191" s="296"/>
      <c r="B191" s="311"/>
      <c r="C191" s="477"/>
    </row>
    <row r="192" spans="1:3" ht="12.75">
      <c r="A192" s="296"/>
      <c r="B192" s="311"/>
      <c r="C192" s="477"/>
    </row>
    <row r="193" spans="1:3" ht="12.75">
      <c r="A193" s="296"/>
      <c r="B193" s="311"/>
      <c r="C193" s="477"/>
    </row>
    <row r="194" spans="1:3" ht="12.75">
      <c r="A194" s="296"/>
      <c r="B194" s="311"/>
      <c r="C194" s="477"/>
    </row>
    <row r="195" spans="1:3" ht="12.75">
      <c r="A195" s="296"/>
      <c r="B195" s="311"/>
      <c r="C195" s="477"/>
    </row>
    <row r="196" spans="1:3" ht="12.75">
      <c r="A196" s="296"/>
      <c r="B196" s="311"/>
      <c r="C196" s="477"/>
    </row>
    <row r="197" spans="1:3" ht="12.75">
      <c r="A197" s="296"/>
      <c r="B197" s="311"/>
      <c r="C197" s="477"/>
    </row>
    <row r="198" spans="1:3" ht="12.75">
      <c r="A198" s="296"/>
      <c r="B198" s="311"/>
      <c r="C198" s="477"/>
    </row>
    <row r="199" spans="1:3" ht="12.75">
      <c r="A199" s="301"/>
      <c r="B199" s="577" t="s">
        <v>153</v>
      </c>
      <c r="C199" s="302">
        <f>SUM(C170:C198)</f>
        <v>0</v>
      </c>
    </row>
    <row r="200" spans="1:3" ht="13.5" thickBot="1">
      <c r="A200" s="303"/>
      <c r="B200" s="578"/>
      <c r="C200" s="304"/>
    </row>
    <row r="201" spans="1:3" ht="13.5" thickTop="1">
      <c r="A201" s="254"/>
      <c r="B201" s="255"/>
      <c r="C201" s="305"/>
    </row>
    <row r="202" spans="1:3" ht="13.5" thickBot="1">
      <c r="A202" s="257"/>
      <c r="B202" s="258"/>
      <c r="C202" s="306"/>
    </row>
    <row r="203" spans="1:3" ht="13.5" thickTop="1">
      <c r="A203" s="289" t="s">
        <v>40</v>
      </c>
      <c r="B203" s="290" t="s">
        <v>42</v>
      </c>
      <c r="C203" s="291" t="s">
        <v>27</v>
      </c>
    </row>
    <row r="204" spans="1:3" ht="12.75">
      <c r="A204" s="293"/>
      <c r="B204" s="294"/>
      <c r="C204" s="476"/>
    </row>
    <row r="205" spans="1:3" ht="12.75">
      <c r="A205" s="296" t="s">
        <v>10</v>
      </c>
      <c r="B205" s="312" t="s">
        <v>170</v>
      </c>
      <c r="C205" s="477"/>
    </row>
    <row r="206" spans="1:3" ht="12.75">
      <c r="A206" s="296"/>
      <c r="B206" s="311"/>
      <c r="C206" s="477"/>
    </row>
    <row r="207" spans="1:3" ht="114.75">
      <c r="A207" s="296"/>
      <c r="B207" s="311" t="s">
        <v>171</v>
      </c>
      <c r="C207" s="477"/>
    </row>
    <row r="208" spans="1:3" ht="12.75">
      <c r="A208" s="296"/>
      <c r="B208" s="299"/>
      <c r="C208" s="477"/>
    </row>
    <row r="209" spans="1:3" ht="12.75">
      <c r="A209" s="296" t="s">
        <v>3</v>
      </c>
      <c r="B209" s="312" t="s">
        <v>122</v>
      </c>
      <c r="C209" s="477"/>
    </row>
    <row r="210" spans="1:3" ht="12.75">
      <c r="A210" s="296"/>
      <c r="B210" s="311"/>
      <c r="C210" s="477"/>
    </row>
    <row r="211" spans="1:3" ht="51">
      <c r="A211" s="296"/>
      <c r="B211" s="311" t="s">
        <v>420</v>
      </c>
      <c r="C211" s="477"/>
    </row>
    <row r="212" spans="1:3" ht="12" customHeight="1">
      <c r="A212" s="296"/>
      <c r="B212" s="311"/>
      <c r="C212" s="477"/>
    </row>
    <row r="213" spans="1:3" ht="12" customHeight="1">
      <c r="A213" s="296" t="s">
        <v>11</v>
      </c>
      <c r="B213" s="312" t="s">
        <v>36</v>
      </c>
      <c r="C213" s="477"/>
    </row>
    <row r="214" spans="1:3" ht="12" customHeight="1">
      <c r="A214" s="296"/>
      <c r="B214" s="322"/>
      <c r="C214" s="477"/>
    </row>
    <row r="215" spans="1:3" ht="12" customHeight="1">
      <c r="A215" s="296"/>
      <c r="B215" s="323" t="s">
        <v>172</v>
      </c>
      <c r="C215" s="477"/>
    </row>
    <row r="216" spans="1:3" ht="12" customHeight="1">
      <c r="A216" s="296"/>
      <c r="B216" s="323"/>
      <c r="C216" s="477"/>
    </row>
    <row r="217" spans="1:3" ht="63.75">
      <c r="A217" s="296"/>
      <c r="B217" s="311" t="s">
        <v>173</v>
      </c>
      <c r="C217" s="477"/>
    </row>
    <row r="218" spans="1:3" ht="12.75">
      <c r="A218" s="296"/>
      <c r="B218" s="311"/>
      <c r="C218" s="477"/>
    </row>
    <row r="219" spans="1:3" ht="12.75">
      <c r="A219" s="296" t="s">
        <v>2</v>
      </c>
      <c r="B219" s="312" t="s">
        <v>174</v>
      </c>
      <c r="C219" s="480"/>
    </row>
    <row r="220" spans="1:3" ht="12.75">
      <c r="A220" s="296"/>
      <c r="B220" s="311"/>
      <c r="C220" s="477"/>
    </row>
    <row r="221" spans="1:3" ht="140.25">
      <c r="A221" s="296"/>
      <c r="B221" s="311" t="s">
        <v>175</v>
      </c>
      <c r="C221" s="477"/>
    </row>
    <row r="222" spans="1:3" ht="12.75">
      <c r="A222" s="296"/>
      <c r="B222" s="311"/>
      <c r="C222" s="477"/>
    </row>
    <row r="223" spans="1:3" ht="38.25">
      <c r="A223" s="296"/>
      <c r="B223" s="311" t="s">
        <v>176</v>
      </c>
      <c r="C223" s="477"/>
    </row>
    <row r="224" spans="1:3" ht="12.75">
      <c r="A224" s="296"/>
      <c r="B224" s="311"/>
      <c r="C224" s="477"/>
    </row>
    <row r="225" spans="1:3" ht="12.75">
      <c r="A225" s="296"/>
      <c r="B225" s="311"/>
      <c r="C225" s="477"/>
    </row>
    <row r="226" spans="1:3" ht="12.75">
      <c r="A226" s="296"/>
      <c r="B226" s="311"/>
      <c r="C226" s="477"/>
    </row>
    <row r="227" spans="1:3" ht="12.75">
      <c r="A227" s="296"/>
      <c r="B227" s="311"/>
      <c r="C227" s="477"/>
    </row>
    <row r="228" spans="1:3" ht="12.75">
      <c r="A228" s="296"/>
      <c r="B228" s="311"/>
      <c r="C228" s="477"/>
    </row>
    <row r="229" spans="1:3" ht="12.75">
      <c r="A229" s="296"/>
      <c r="B229" s="311"/>
      <c r="C229" s="477"/>
    </row>
    <row r="230" spans="1:3" ht="12.75">
      <c r="A230" s="296"/>
      <c r="B230" s="311"/>
      <c r="C230" s="477"/>
    </row>
    <row r="231" spans="1:3" ht="13.5" thickBot="1">
      <c r="A231" s="324"/>
      <c r="B231" s="325" t="s">
        <v>166</v>
      </c>
      <c r="C231" s="326">
        <f>SUM(C204:C230)</f>
        <v>0</v>
      </c>
    </row>
    <row r="232" spans="1:3" ht="13.5" thickTop="1">
      <c r="A232" s="254"/>
      <c r="B232" s="255"/>
      <c r="C232" s="305"/>
    </row>
    <row r="233" spans="1:3" ht="13.5" thickBot="1">
      <c r="A233" s="257"/>
      <c r="B233" s="258"/>
      <c r="C233" s="306"/>
    </row>
    <row r="234" spans="1:3" ht="13.5" thickTop="1">
      <c r="A234" s="289" t="s">
        <v>40</v>
      </c>
      <c r="B234" s="290" t="s">
        <v>42</v>
      </c>
      <c r="C234" s="291" t="s">
        <v>27</v>
      </c>
    </row>
    <row r="235" spans="1:3" ht="12.75">
      <c r="A235" s="296"/>
      <c r="B235" s="323"/>
      <c r="C235" s="477"/>
    </row>
    <row r="236" spans="1:3" ht="12.75">
      <c r="A236" s="296"/>
      <c r="B236" s="311"/>
      <c r="C236" s="477"/>
    </row>
    <row r="237" spans="1:3" ht="12.75">
      <c r="A237" s="296" t="s">
        <v>10</v>
      </c>
      <c r="B237" s="312" t="s">
        <v>93</v>
      </c>
      <c r="C237" s="477"/>
    </row>
    <row r="238" spans="1:3" ht="12.75">
      <c r="A238" s="296"/>
      <c r="B238" s="312"/>
      <c r="C238" s="477"/>
    </row>
    <row r="239" spans="1:3" ht="38.25">
      <c r="A239" s="296"/>
      <c r="B239" s="311" t="s">
        <v>177</v>
      </c>
      <c r="C239" s="477">
        <v>0</v>
      </c>
    </row>
    <row r="240" spans="1:3" ht="11.25" customHeight="1">
      <c r="A240" s="296"/>
      <c r="B240" s="307"/>
      <c r="C240" s="477"/>
    </row>
    <row r="241" spans="1:3" ht="12.75">
      <c r="A241" s="296" t="s">
        <v>3</v>
      </c>
      <c r="B241" s="312" t="s">
        <v>94</v>
      </c>
      <c r="C241" s="477"/>
    </row>
    <row r="242" spans="1:3" ht="12.75">
      <c r="A242" s="296"/>
      <c r="B242" s="311"/>
      <c r="C242" s="477"/>
    </row>
    <row r="243" spans="1:3" ht="63.75">
      <c r="A243" s="296"/>
      <c r="B243" s="311" t="s">
        <v>594</v>
      </c>
      <c r="C243" s="477">
        <v>0</v>
      </c>
    </row>
    <row r="244" spans="1:3" ht="12.75">
      <c r="A244" s="296"/>
      <c r="B244" s="311"/>
      <c r="C244" s="477"/>
    </row>
    <row r="245" spans="1:3" ht="51">
      <c r="A245" s="296"/>
      <c r="B245" s="311" t="s">
        <v>178</v>
      </c>
      <c r="C245" s="477"/>
    </row>
    <row r="246" spans="1:3" ht="12.75">
      <c r="A246" s="296"/>
      <c r="B246" s="311"/>
      <c r="C246" s="477"/>
    </row>
    <row r="247" spans="1:3" ht="12.75">
      <c r="A247" s="296" t="s">
        <v>11</v>
      </c>
      <c r="B247" s="312" t="s">
        <v>95</v>
      </c>
      <c r="C247" s="477"/>
    </row>
    <row r="248" spans="1:3" ht="12.75">
      <c r="A248" s="296"/>
      <c r="B248" s="311"/>
      <c r="C248" s="477"/>
    </row>
    <row r="249" spans="1:3" ht="38.25" customHeight="1">
      <c r="A249" s="296"/>
      <c r="B249" s="327" t="s">
        <v>96</v>
      </c>
      <c r="C249" s="477"/>
    </row>
    <row r="250" spans="1:3" ht="12.75">
      <c r="A250" s="296"/>
      <c r="B250" s="311"/>
      <c r="C250" s="477"/>
    </row>
    <row r="251" spans="1:3" ht="12.75">
      <c r="A251" s="296" t="s">
        <v>2</v>
      </c>
      <c r="B251" s="312" t="s">
        <v>97</v>
      </c>
      <c r="C251" s="477"/>
    </row>
    <row r="252" spans="1:3" ht="12.75">
      <c r="A252" s="296"/>
      <c r="B252" s="311"/>
      <c r="C252" s="477"/>
    </row>
    <row r="253" spans="1:3" ht="76.5">
      <c r="A253" s="296"/>
      <c r="B253" s="311" t="s">
        <v>98</v>
      </c>
      <c r="C253" s="477"/>
    </row>
    <row r="254" spans="1:3" ht="12.75">
      <c r="A254" s="296"/>
      <c r="B254" s="311"/>
      <c r="C254" s="477"/>
    </row>
    <row r="255" spans="1:3" ht="12.75">
      <c r="A255" s="296" t="s">
        <v>18</v>
      </c>
      <c r="B255" s="312" t="s">
        <v>99</v>
      </c>
      <c r="C255" s="477"/>
    </row>
    <row r="256" spans="1:3" ht="12.75">
      <c r="A256" s="296"/>
      <c r="B256" s="311"/>
      <c r="C256" s="477"/>
    </row>
    <row r="257" spans="1:3" ht="63.75">
      <c r="A257" s="296"/>
      <c r="B257" s="311" t="s">
        <v>179</v>
      </c>
      <c r="C257" s="477">
        <v>0</v>
      </c>
    </row>
    <row r="258" spans="1:3" ht="12.75">
      <c r="A258" s="296"/>
      <c r="B258" s="311"/>
      <c r="C258" s="477"/>
    </row>
    <row r="259" spans="1:3" ht="12.75">
      <c r="A259" s="296"/>
      <c r="B259" s="311"/>
      <c r="C259" s="477"/>
    </row>
    <row r="260" spans="1:3" ht="12.75">
      <c r="A260" s="296"/>
      <c r="B260" s="311"/>
      <c r="C260" s="477"/>
    </row>
    <row r="261" spans="1:3" ht="12.75">
      <c r="A261" s="296"/>
      <c r="B261" s="311"/>
      <c r="C261" s="477"/>
    </row>
    <row r="262" spans="1:3" ht="12.75">
      <c r="A262" s="296"/>
      <c r="B262" s="311"/>
      <c r="C262" s="477"/>
    </row>
    <row r="263" spans="1:3" ht="12.75">
      <c r="A263" s="296"/>
      <c r="B263" s="311"/>
      <c r="C263" s="477"/>
    </row>
    <row r="264" spans="1:3" ht="12.75">
      <c r="A264" s="296"/>
      <c r="B264" s="311"/>
      <c r="C264" s="477"/>
    </row>
    <row r="265" spans="1:3" ht="12.75">
      <c r="A265" s="296"/>
      <c r="B265" s="311"/>
      <c r="C265" s="477"/>
    </row>
    <row r="266" spans="1:3" ht="12.75">
      <c r="A266" s="296"/>
      <c r="B266" s="311"/>
      <c r="C266" s="477"/>
    </row>
    <row r="267" spans="1:3" ht="12.75">
      <c r="A267" s="296"/>
      <c r="B267" s="311"/>
      <c r="C267" s="477"/>
    </row>
    <row r="268" spans="1:3" ht="13.5" thickBot="1">
      <c r="A268" s="324"/>
      <c r="B268" s="325" t="s">
        <v>166</v>
      </c>
      <c r="C268" s="326">
        <f>SUM(C235:C267)</f>
        <v>0</v>
      </c>
    </row>
    <row r="269" spans="1:3" ht="13.5" thickTop="1">
      <c r="A269" s="254"/>
      <c r="B269" s="255"/>
      <c r="C269" s="305"/>
    </row>
    <row r="270" spans="1:3" ht="13.5" thickBot="1">
      <c r="A270" s="257"/>
      <c r="B270" s="258"/>
      <c r="C270" s="306"/>
    </row>
    <row r="271" spans="1:3" ht="13.5" thickTop="1">
      <c r="A271" s="289" t="s">
        <v>40</v>
      </c>
      <c r="B271" s="290" t="s">
        <v>42</v>
      </c>
      <c r="C271" s="291" t="s">
        <v>152</v>
      </c>
    </row>
    <row r="272" spans="1:3" ht="12.75">
      <c r="A272" s="296"/>
      <c r="B272" s="311"/>
      <c r="C272" s="477"/>
    </row>
    <row r="273" spans="1:3" ht="12.75">
      <c r="A273" s="296" t="s">
        <v>10</v>
      </c>
      <c r="B273" s="312" t="s">
        <v>100</v>
      </c>
      <c r="C273" s="477"/>
    </row>
    <row r="274" spans="1:3" ht="12.75">
      <c r="A274" s="296"/>
      <c r="B274" s="312"/>
      <c r="C274" s="477"/>
    </row>
    <row r="275" spans="1:3" ht="127.5">
      <c r="A275" s="296"/>
      <c r="B275" s="311" t="s">
        <v>180</v>
      </c>
      <c r="C275" s="477"/>
    </row>
    <row r="276" spans="1:3" ht="12.75">
      <c r="A276" s="296"/>
      <c r="B276" s="311"/>
      <c r="C276" s="477"/>
    </row>
    <row r="277" spans="1:3" ht="51">
      <c r="A277" s="296"/>
      <c r="B277" s="311" t="s">
        <v>101</v>
      </c>
      <c r="C277" s="477"/>
    </row>
    <row r="278" spans="1:3" ht="12.75">
      <c r="A278" s="296"/>
      <c r="B278" s="311"/>
      <c r="C278" s="477"/>
    </row>
    <row r="279" spans="1:3" ht="12.75">
      <c r="A279" s="296" t="s">
        <v>3</v>
      </c>
      <c r="B279" s="312" t="s">
        <v>102</v>
      </c>
      <c r="C279" s="477"/>
    </row>
    <row r="280" spans="1:3" ht="13.5" customHeight="1">
      <c r="A280" s="296"/>
      <c r="B280" s="311"/>
      <c r="C280" s="477"/>
    </row>
    <row r="281" spans="1:3" ht="114.75">
      <c r="A281" s="296"/>
      <c r="B281" s="311" t="s">
        <v>447</v>
      </c>
      <c r="C281" s="477"/>
    </row>
    <row r="282" spans="1:3" ht="12.75">
      <c r="A282" s="296"/>
      <c r="B282" s="311"/>
      <c r="C282" s="477"/>
    </row>
    <row r="283" spans="1:3" ht="12" customHeight="1">
      <c r="A283" s="296" t="s">
        <v>11</v>
      </c>
      <c r="B283" s="312" t="s">
        <v>29</v>
      </c>
      <c r="C283" s="477"/>
    </row>
    <row r="284" spans="1:3" ht="12" customHeight="1">
      <c r="A284" s="296"/>
      <c r="B284" s="311"/>
      <c r="C284" s="477"/>
    </row>
    <row r="285" spans="1:3" ht="106.5" customHeight="1">
      <c r="A285" s="296"/>
      <c r="B285" s="299" t="s">
        <v>448</v>
      </c>
      <c r="C285" s="477"/>
    </row>
    <row r="286" spans="1:3" ht="12" customHeight="1">
      <c r="A286" s="296"/>
      <c r="B286" s="311"/>
      <c r="C286" s="477"/>
    </row>
    <row r="287" spans="1:3" ht="12" customHeight="1">
      <c r="A287" s="296" t="s">
        <v>2</v>
      </c>
      <c r="B287" s="312" t="s">
        <v>103</v>
      </c>
      <c r="C287" s="477"/>
    </row>
    <row r="288" spans="1:3" ht="12.75">
      <c r="A288" s="296"/>
      <c r="B288" s="311"/>
      <c r="C288" s="477"/>
    </row>
    <row r="289" spans="1:3" ht="63.75">
      <c r="A289" s="296"/>
      <c r="B289" s="311" t="s">
        <v>104</v>
      </c>
      <c r="C289" s="477"/>
    </row>
    <row r="290" spans="1:3" ht="12.75">
      <c r="A290" s="296"/>
      <c r="B290" s="311"/>
      <c r="C290" s="477"/>
    </row>
    <row r="291" spans="1:3" ht="12.75">
      <c r="A291" s="296"/>
      <c r="B291" s="311"/>
      <c r="C291" s="477"/>
    </row>
    <row r="292" spans="1:3" ht="12.75">
      <c r="A292" s="296"/>
      <c r="B292" s="311"/>
      <c r="C292" s="477"/>
    </row>
    <row r="293" spans="1:3" ht="12.75">
      <c r="A293" s="296"/>
      <c r="B293" s="311"/>
      <c r="C293" s="477"/>
    </row>
    <row r="294" spans="1:3" ht="13.5" thickBot="1">
      <c r="A294" s="324"/>
      <c r="B294" s="325" t="s">
        <v>166</v>
      </c>
      <c r="C294" s="326">
        <f>SUM(C272:C293)</f>
        <v>0</v>
      </c>
    </row>
    <row r="295" spans="1:3" ht="13.5" thickTop="1">
      <c r="A295" s="254"/>
      <c r="B295" s="255"/>
      <c r="C295" s="305"/>
    </row>
    <row r="296" spans="1:3" ht="13.5" thickBot="1">
      <c r="A296" s="257"/>
      <c r="B296" s="258"/>
      <c r="C296" s="306"/>
    </row>
    <row r="297" spans="1:3" ht="13.5" thickTop="1">
      <c r="A297" s="289" t="s">
        <v>40</v>
      </c>
      <c r="B297" s="290" t="s">
        <v>42</v>
      </c>
      <c r="C297" s="291" t="s">
        <v>152</v>
      </c>
    </row>
    <row r="298" spans="1:3" ht="12.75">
      <c r="A298" s="296"/>
      <c r="B298" s="311"/>
      <c r="C298" s="477"/>
    </row>
    <row r="299" spans="1:3" ht="12.75">
      <c r="A299" s="296"/>
      <c r="B299" s="311"/>
      <c r="C299" s="477"/>
    </row>
    <row r="300" spans="1:3" ht="12.75">
      <c r="A300" s="296" t="s">
        <v>10</v>
      </c>
      <c r="B300" s="312" t="s">
        <v>105</v>
      </c>
      <c r="C300" s="477"/>
    </row>
    <row r="301" spans="1:3" ht="12.75">
      <c r="A301" s="296"/>
      <c r="B301" s="311"/>
      <c r="C301" s="477"/>
    </row>
    <row r="302" spans="1:3" ht="102">
      <c r="A302" s="296"/>
      <c r="B302" s="311" t="s">
        <v>181</v>
      </c>
      <c r="C302" s="477"/>
    </row>
    <row r="303" spans="1:3" ht="12.75">
      <c r="A303" s="296"/>
      <c r="B303" s="311"/>
      <c r="C303" s="477"/>
    </row>
    <row r="304" spans="1:3" ht="12.75">
      <c r="A304" s="296" t="s">
        <v>3</v>
      </c>
      <c r="B304" s="312" t="s">
        <v>106</v>
      </c>
      <c r="C304" s="477"/>
    </row>
    <row r="305" spans="1:3" ht="12.75">
      <c r="A305" s="296"/>
      <c r="B305" s="312"/>
      <c r="C305" s="477"/>
    </row>
    <row r="306" spans="1:3" ht="102">
      <c r="A306" s="296"/>
      <c r="B306" s="311" t="s">
        <v>421</v>
      </c>
      <c r="C306" s="477">
        <v>0</v>
      </c>
    </row>
    <row r="307" spans="1:3" ht="12.75">
      <c r="A307" s="296"/>
      <c r="B307" s="311"/>
      <c r="C307" s="477"/>
    </row>
    <row r="308" spans="1:3" ht="12.75">
      <c r="A308" s="296" t="s">
        <v>11</v>
      </c>
      <c r="B308" s="312" t="s">
        <v>31</v>
      </c>
      <c r="C308" s="477"/>
    </row>
    <row r="309" spans="1:3" ht="12.75">
      <c r="A309" s="296"/>
      <c r="B309" s="311"/>
      <c r="C309" s="477"/>
    </row>
    <row r="310" spans="1:3" ht="114.75">
      <c r="A310" s="296"/>
      <c r="B310" s="311" t="s">
        <v>182</v>
      </c>
      <c r="C310" s="477"/>
    </row>
    <row r="311" spans="1:3" ht="12.75">
      <c r="A311" s="296"/>
      <c r="B311" s="311"/>
      <c r="C311" s="477"/>
    </row>
    <row r="312" spans="1:3" ht="12.75">
      <c r="A312" s="296" t="s">
        <v>2</v>
      </c>
      <c r="B312" s="312" t="s">
        <v>107</v>
      </c>
      <c r="C312" s="477"/>
    </row>
    <row r="313" spans="1:3" ht="12.75">
      <c r="A313" s="296"/>
      <c r="B313" s="312"/>
      <c r="C313" s="477"/>
    </row>
    <row r="314" spans="1:3" ht="89.25">
      <c r="A314" s="296"/>
      <c r="B314" s="311" t="s">
        <v>108</v>
      </c>
      <c r="C314" s="477"/>
    </row>
    <row r="315" spans="1:3" ht="12.75">
      <c r="A315" s="296"/>
      <c r="B315" s="312"/>
      <c r="C315" s="477"/>
    </row>
    <row r="316" spans="1:3" ht="12.75">
      <c r="A316" s="296"/>
      <c r="B316" s="312"/>
      <c r="C316" s="477"/>
    </row>
    <row r="317" spans="1:3" ht="12.75">
      <c r="A317" s="296"/>
      <c r="B317" s="312"/>
      <c r="C317" s="477"/>
    </row>
    <row r="318" spans="1:3" ht="12.75">
      <c r="A318" s="296"/>
      <c r="B318" s="312"/>
      <c r="C318" s="477"/>
    </row>
    <row r="319" spans="1:3" ht="12.75">
      <c r="A319" s="296"/>
      <c r="B319" s="312"/>
      <c r="C319" s="477"/>
    </row>
    <row r="320" spans="1:3" ht="12.75">
      <c r="A320" s="296"/>
      <c r="B320" s="312"/>
      <c r="C320" s="477"/>
    </row>
    <row r="321" spans="1:3" ht="12.75">
      <c r="A321" s="296"/>
      <c r="B321" s="312"/>
      <c r="C321" s="477"/>
    </row>
    <row r="322" spans="1:3" ht="12.75">
      <c r="A322" s="296"/>
      <c r="B322" s="311"/>
      <c r="C322" s="477"/>
    </row>
    <row r="323" spans="1:3" ht="12.75">
      <c r="A323" s="296"/>
      <c r="B323" s="311"/>
      <c r="C323" s="477"/>
    </row>
    <row r="324" spans="1:3" ht="12.75">
      <c r="A324" s="324"/>
      <c r="B324" s="325" t="s">
        <v>166</v>
      </c>
      <c r="C324" s="326">
        <f>SUM(C298:C323)</f>
        <v>0</v>
      </c>
    </row>
    <row r="325" spans="1:3" ht="12.75">
      <c r="A325" s="328"/>
      <c r="B325" s="329"/>
      <c r="C325" s="330"/>
    </row>
    <row r="326" spans="1:3" ht="12.75">
      <c r="A326" s="331"/>
      <c r="B326" s="332"/>
      <c r="C326" s="333"/>
    </row>
    <row r="327" spans="1:3" ht="12.75">
      <c r="A327" s="289" t="s">
        <v>40</v>
      </c>
      <c r="B327" s="290" t="s">
        <v>42</v>
      </c>
      <c r="C327" s="291" t="s">
        <v>152</v>
      </c>
    </row>
    <row r="328" spans="1:3" ht="12.75">
      <c r="A328" s="296"/>
      <c r="B328" s="307"/>
      <c r="C328" s="477"/>
    </row>
    <row r="329" spans="1:3" ht="12.75">
      <c r="A329" s="296" t="s">
        <v>10</v>
      </c>
      <c r="B329" s="312" t="s">
        <v>109</v>
      </c>
      <c r="C329" s="477"/>
    </row>
    <row r="330" spans="1:3" ht="12.75">
      <c r="A330" s="296"/>
      <c r="B330" s="311"/>
      <c r="C330" s="477"/>
    </row>
    <row r="331" spans="1:3" ht="89.25">
      <c r="A331" s="296"/>
      <c r="B331" s="311" t="s">
        <v>183</v>
      </c>
      <c r="C331" s="477"/>
    </row>
    <row r="332" spans="1:3" ht="12.75">
      <c r="A332" s="296"/>
      <c r="B332" s="311"/>
      <c r="C332" s="477"/>
    </row>
    <row r="333" spans="1:3" ht="12.75">
      <c r="A333" s="296" t="s">
        <v>3</v>
      </c>
      <c r="B333" s="312" t="s">
        <v>110</v>
      </c>
      <c r="C333" s="477"/>
    </row>
    <row r="334" spans="1:3" ht="12.75">
      <c r="A334" s="296"/>
      <c r="B334" s="311"/>
      <c r="C334" s="477"/>
    </row>
    <row r="335" spans="1:3" ht="63.75">
      <c r="A335" s="296"/>
      <c r="B335" s="311" t="s">
        <v>184</v>
      </c>
      <c r="C335" s="477"/>
    </row>
    <row r="336" spans="1:3" ht="12.75">
      <c r="A336" s="296"/>
      <c r="B336" s="311"/>
      <c r="C336" s="477"/>
    </row>
    <row r="337" spans="1:3" ht="12.75">
      <c r="A337" s="296" t="s">
        <v>11</v>
      </c>
      <c r="B337" s="312" t="s">
        <v>185</v>
      </c>
      <c r="C337" s="477"/>
    </row>
    <row r="338" spans="1:3" ht="12.75">
      <c r="A338" s="296"/>
      <c r="B338" s="311"/>
      <c r="C338" s="477"/>
    </row>
    <row r="339" spans="1:3" ht="51">
      <c r="A339" s="296"/>
      <c r="B339" s="311" t="s">
        <v>186</v>
      </c>
      <c r="C339" s="477">
        <v>0</v>
      </c>
    </row>
    <row r="340" spans="1:3" ht="12.75">
      <c r="A340" s="296"/>
      <c r="B340" s="311"/>
      <c r="C340" s="477"/>
    </row>
    <row r="341" spans="1:3" ht="12.75">
      <c r="A341" s="296" t="s">
        <v>2</v>
      </c>
      <c r="B341" s="312" t="s">
        <v>111</v>
      </c>
      <c r="C341" s="477"/>
    </row>
    <row r="342" spans="1:3" ht="8.25" customHeight="1">
      <c r="A342" s="296"/>
      <c r="B342" s="311"/>
      <c r="C342" s="477"/>
    </row>
    <row r="343" spans="1:3" ht="89.25">
      <c r="A343" s="296"/>
      <c r="B343" s="311" t="s">
        <v>187</v>
      </c>
      <c r="C343" s="477"/>
    </row>
    <row r="344" spans="1:3" ht="12.75">
      <c r="A344" s="296"/>
      <c r="B344" s="311"/>
      <c r="C344" s="477"/>
    </row>
    <row r="345" spans="1:3" ht="12.75">
      <c r="A345" s="296" t="s">
        <v>18</v>
      </c>
      <c r="B345" s="312" t="s">
        <v>112</v>
      </c>
      <c r="C345" s="477"/>
    </row>
    <row r="346" spans="1:3" ht="12.75">
      <c r="A346" s="296"/>
      <c r="B346" s="311"/>
      <c r="C346" s="477"/>
    </row>
    <row r="347" spans="1:3" ht="25.5">
      <c r="A347" s="296"/>
      <c r="B347" s="311" t="s">
        <v>188</v>
      </c>
      <c r="C347" s="477"/>
    </row>
    <row r="348" spans="1:3" ht="12.75">
      <c r="A348" s="296"/>
      <c r="B348" s="311"/>
      <c r="C348" s="477"/>
    </row>
    <row r="349" spans="1:3" ht="12.75">
      <c r="A349" s="296" t="s">
        <v>19</v>
      </c>
      <c r="B349" s="312" t="s">
        <v>113</v>
      </c>
      <c r="C349" s="477"/>
    </row>
    <row r="350" spans="1:3" ht="12.75">
      <c r="A350" s="296"/>
      <c r="B350" s="311"/>
      <c r="C350" s="477"/>
    </row>
    <row r="351" spans="1:3" ht="76.5">
      <c r="A351" s="296"/>
      <c r="B351" s="311" t="s">
        <v>449</v>
      </c>
      <c r="C351" s="477"/>
    </row>
    <row r="352" spans="1:3" ht="12.75">
      <c r="A352" s="296"/>
      <c r="B352" s="311"/>
      <c r="C352" s="477"/>
    </row>
    <row r="353" spans="1:3" ht="12.75">
      <c r="A353" s="296"/>
      <c r="B353" s="311"/>
      <c r="C353" s="477"/>
    </row>
    <row r="354" spans="1:3" ht="12.75">
      <c r="A354" s="296"/>
      <c r="B354" s="311"/>
      <c r="C354" s="477"/>
    </row>
    <row r="355" spans="1:3" ht="12.75">
      <c r="A355" s="296"/>
      <c r="B355" s="311"/>
      <c r="C355" s="477"/>
    </row>
    <row r="356" spans="1:3" ht="12.75">
      <c r="A356" s="296"/>
      <c r="B356" s="311"/>
      <c r="C356" s="477"/>
    </row>
    <row r="357" spans="1:3" ht="13.5" thickBot="1">
      <c r="A357" s="301"/>
      <c r="B357" s="321" t="s">
        <v>166</v>
      </c>
      <c r="C357" s="302">
        <f>SUM(C328:C356)</f>
        <v>0</v>
      </c>
    </row>
    <row r="358" spans="1:3" ht="13.5" thickTop="1">
      <c r="A358" s="254"/>
      <c r="B358" s="255"/>
      <c r="C358" s="305"/>
    </row>
    <row r="359" spans="1:3" ht="13.5" thickBot="1">
      <c r="A359" s="257"/>
      <c r="B359" s="258"/>
      <c r="C359" s="306"/>
    </row>
    <row r="360" spans="1:3" ht="13.5" thickTop="1">
      <c r="A360" s="289" t="s">
        <v>40</v>
      </c>
      <c r="B360" s="290" t="s">
        <v>42</v>
      </c>
      <c r="C360" s="291" t="s">
        <v>152</v>
      </c>
    </row>
    <row r="361" spans="1:3" ht="12.75">
      <c r="A361" s="296"/>
      <c r="B361" s="307"/>
      <c r="C361" s="477"/>
    </row>
    <row r="362" spans="1:3" ht="12.75">
      <c r="A362" s="296" t="s">
        <v>10</v>
      </c>
      <c r="B362" s="312" t="s">
        <v>114</v>
      </c>
      <c r="C362" s="477"/>
    </row>
    <row r="363" spans="1:3" ht="12.75">
      <c r="A363" s="296"/>
      <c r="B363" s="311"/>
      <c r="C363" s="477"/>
    </row>
    <row r="364" spans="1:3" ht="51">
      <c r="A364" s="296"/>
      <c r="B364" s="311" t="s">
        <v>189</v>
      </c>
      <c r="C364" s="477">
        <v>0</v>
      </c>
    </row>
    <row r="365" spans="1:3" ht="12.75">
      <c r="A365" s="296"/>
      <c r="B365" s="307"/>
      <c r="C365" s="477"/>
    </row>
    <row r="366" spans="1:3" ht="12.75">
      <c r="A366" s="296" t="s">
        <v>3</v>
      </c>
      <c r="B366" s="312" t="s">
        <v>190</v>
      </c>
      <c r="C366" s="477"/>
    </row>
    <row r="367" spans="1:3" ht="12.75">
      <c r="A367" s="296"/>
      <c r="B367" s="311"/>
      <c r="C367" s="477"/>
    </row>
    <row r="368" spans="1:3" ht="51">
      <c r="A368" s="296"/>
      <c r="B368" s="311" t="s">
        <v>191</v>
      </c>
      <c r="C368" s="477"/>
    </row>
    <row r="369" spans="1:3" ht="12.75">
      <c r="A369" s="296"/>
      <c r="B369" s="311"/>
      <c r="C369" s="477"/>
    </row>
    <row r="370" spans="1:3" ht="12.75">
      <c r="A370" s="296" t="s">
        <v>11</v>
      </c>
      <c r="B370" s="312" t="s">
        <v>115</v>
      </c>
      <c r="C370" s="477"/>
    </row>
    <row r="371" spans="1:3" ht="12.75">
      <c r="A371" s="296"/>
      <c r="B371" s="312"/>
      <c r="C371" s="477"/>
    </row>
    <row r="372" spans="1:3" ht="51">
      <c r="A372" s="296"/>
      <c r="B372" s="334" t="s">
        <v>192</v>
      </c>
      <c r="C372" s="477"/>
    </row>
    <row r="373" spans="1:3" ht="78.75" customHeight="1">
      <c r="A373" s="296"/>
      <c r="B373" s="334" t="s">
        <v>193</v>
      </c>
      <c r="C373" s="477"/>
    </row>
    <row r="374" spans="1:3" ht="12.75">
      <c r="A374" s="296"/>
      <c r="B374" s="334"/>
      <c r="C374" s="477"/>
    </row>
    <row r="375" spans="1:3" ht="12.75">
      <c r="A375" s="296"/>
      <c r="B375" s="335" t="s">
        <v>556</v>
      </c>
      <c r="C375" s="477">
        <v>0</v>
      </c>
    </row>
    <row r="376" spans="1:3" ht="12.75">
      <c r="A376" s="296"/>
      <c r="B376" s="335"/>
      <c r="C376" s="477"/>
    </row>
    <row r="377" spans="1:3" ht="12.75">
      <c r="A377" s="296"/>
      <c r="B377" s="335" t="s">
        <v>124</v>
      </c>
      <c r="C377" s="477"/>
    </row>
    <row r="378" spans="1:3" ht="12.75">
      <c r="A378" s="296"/>
      <c r="B378" s="335"/>
      <c r="C378" s="477"/>
    </row>
    <row r="379" spans="1:3" ht="12.75">
      <c r="A379" s="296" t="s">
        <v>2</v>
      </c>
      <c r="B379" s="312" t="s">
        <v>116</v>
      </c>
      <c r="C379" s="477"/>
    </row>
    <row r="380" spans="1:3" ht="12.75">
      <c r="A380" s="296"/>
      <c r="B380" s="311"/>
      <c r="C380" s="477"/>
    </row>
    <row r="381" spans="1:3" ht="89.25">
      <c r="A381" s="296"/>
      <c r="B381" s="311" t="s">
        <v>117</v>
      </c>
      <c r="C381" s="477">
        <v>0</v>
      </c>
    </row>
    <row r="382" spans="1:3" ht="12.75">
      <c r="A382" s="296"/>
      <c r="B382" s="311"/>
      <c r="C382" s="477"/>
    </row>
    <row r="383" spans="1:3" ht="12.75">
      <c r="A383" s="296" t="s">
        <v>18</v>
      </c>
      <c r="B383" s="312" t="s">
        <v>118</v>
      </c>
      <c r="C383" s="477"/>
    </row>
    <row r="384" spans="1:3" ht="12.75">
      <c r="A384" s="296"/>
      <c r="B384" s="311"/>
      <c r="C384" s="477"/>
    </row>
    <row r="385" spans="1:3" ht="38.25">
      <c r="A385" s="296"/>
      <c r="B385" s="311" t="s">
        <v>119</v>
      </c>
      <c r="C385" s="477"/>
    </row>
    <row r="386" spans="1:3" ht="12.75">
      <c r="A386" s="296"/>
      <c r="B386" s="311"/>
      <c r="C386" s="477"/>
    </row>
    <row r="387" spans="1:3" ht="12.75">
      <c r="A387" s="296"/>
      <c r="B387" s="311"/>
      <c r="C387" s="477"/>
    </row>
    <row r="388" spans="1:3" ht="12.75">
      <c r="A388" s="296"/>
      <c r="B388" s="311"/>
      <c r="C388" s="477"/>
    </row>
    <row r="389" spans="1:3" ht="12.75">
      <c r="A389" s="296"/>
      <c r="B389" s="311"/>
      <c r="C389" s="477"/>
    </row>
    <row r="390" spans="1:3" ht="12.75">
      <c r="A390" s="296"/>
      <c r="B390" s="311"/>
      <c r="C390" s="477"/>
    </row>
    <row r="391" spans="1:3" ht="12.75">
      <c r="A391" s="296"/>
      <c r="B391" s="299"/>
      <c r="C391" s="477"/>
    </row>
    <row r="392" spans="1:3" ht="13.5" thickBot="1">
      <c r="A392" s="336"/>
      <c r="B392" s="325" t="s">
        <v>194</v>
      </c>
      <c r="C392" s="337">
        <f>SUM(C361:C391)</f>
        <v>0</v>
      </c>
    </row>
    <row r="393" spans="1:3" ht="13.5" thickTop="1">
      <c r="A393" s="254"/>
      <c r="B393" s="255"/>
      <c r="C393" s="305"/>
    </row>
    <row r="394" spans="1:3" ht="13.5" thickBot="1">
      <c r="A394" s="257"/>
      <c r="B394" s="258"/>
      <c r="C394" s="306"/>
    </row>
    <row r="395" spans="1:3" ht="13.5" thickTop="1">
      <c r="A395" s="289" t="s">
        <v>40</v>
      </c>
      <c r="B395" s="290" t="s">
        <v>42</v>
      </c>
      <c r="C395" s="291" t="s">
        <v>27</v>
      </c>
    </row>
    <row r="396" spans="1:3" ht="12.75">
      <c r="A396" s="296"/>
      <c r="B396" s="307"/>
      <c r="C396" s="298"/>
    </row>
    <row r="397" spans="1:3" ht="12.75">
      <c r="A397" s="296"/>
      <c r="B397" s="307"/>
      <c r="C397" s="298"/>
    </row>
    <row r="398" spans="1:3" ht="12.75">
      <c r="A398" s="296"/>
      <c r="B398" s="338" t="s">
        <v>330</v>
      </c>
      <c r="C398" s="298"/>
    </row>
    <row r="399" spans="1:3" ht="12.75">
      <c r="A399" s="296"/>
      <c r="B399" s="299"/>
      <c r="C399" s="298"/>
    </row>
    <row r="400" spans="1:3" ht="12.75">
      <c r="A400" s="296"/>
      <c r="B400" s="320" t="s">
        <v>557</v>
      </c>
      <c r="C400" s="298">
        <f>C52</f>
        <v>0</v>
      </c>
    </row>
    <row r="401" spans="1:3" ht="12.75">
      <c r="A401" s="296"/>
      <c r="B401" s="299"/>
      <c r="C401" s="298"/>
    </row>
    <row r="402" spans="1:3" ht="12.75">
      <c r="A402" s="296"/>
      <c r="B402" s="320" t="s">
        <v>558</v>
      </c>
      <c r="C402" s="298">
        <f>C99</f>
        <v>0</v>
      </c>
    </row>
    <row r="403" spans="1:3" ht="12.75">
      <c r="A403" s="339"/>
      <c r="B403" s="299"/>
      <c r="C403" s="298"/>
    </row>
    <row r="404" spans="1:3" ht="12.75">
      <c r="A404" s="339"/>
      <c r="B404" s="320" t="s">
        <v>559</v>
      </c>
      <c r="C404" s="340">
        <f>C136</f>
        <v>0</v>
      </c>
    </row>
    <row r="405" spans="1:3" ht="12.75">
      <c r="A405" s="339"/>
      <c r="B405" s="299"/>
      <c r="C405" s="340"/>
    </row>
    <row r="406" spans="1:3" ht="12.75">
      <c r="A406" s="339"/>
      <c r="B406" s="320" t="s">
        <v>560</v>
      </c>
      <c r="C406" s="340">
        <f>C164</f>
        <v>0</v>
      </c>
    </row>
    <row r="407" spans="1:3" ht="12.75">
      <c r="A407" s="339"/>
      <c r="B407" s="299"/>
      <c r="C407" s="340"/>
    </row>
    <row r="408" spans="1:3" ht="12.75">
      <c r="A408" s="339"/>
      <c r="B408" s="320" t="s">
        <v>561</v>
      </c>
      <c r="C408" s="340">
        <f>C199</f>
        <v>0</v>
      </c>
    </row>
    <row r="409" spans="1:3" ht="12.75">
      <c r="A409" s="339"/>
      <c r="B409" s="299"/>
      <c r="C409" s="340"/>
    </row>
    <row r="410" spans="1:3" ht="12.75">
      <c r="A410" s="339"/>
      <c r="B410" s="320" t="s">
        <v>562</v>
      </c>
      <c r="C410" s="340">
        <f>C231</f>
        <v>0</v>
      </c>
    </row>
    <row r="411" spans="1:3" ht="12.75">
      <c r="A411" s="339"/>
      <c r="B411" s="299"/>
      <c r="C411" s="340"/>
    </row>
    <row r="412" spans="1:3" ht="12.75">
      <c r="A412" s="339"/>
      <c r="B412" s="320" t="s">
        <v>563</v>
      </c>
      <c r="C412" s="340">
        <f>C268</f>
        <v>0</v>
      </c>
    </row>
    <row r="413" spans="1:3" ht="12.75">
      <c r="A413" s="339"/>
      <c r="B413" s="299"/>
      <c r="C413" s="340"/>
    </row>
    <row r="414" spans="1:3" ht="12.75">
      <c r="A414" s="339"/>
      <c r="B414" s="320" t="s">
        <v>564</v>
      </c>
      <c r="C414" s="340">
        <f>C294</f>
        <v>0</v>
      </c>
    </row>
    <row r="415" spans="1:3" ht="12.75">
      <c r="A415" s="339"/>
      <c r="B415" s="299"/>
      <c r="C415" s="340"/>
    </row>
    <row r="416" spans="1:3" ht="12.75">
      <c r="A416" s="339"/>
      <c r="B416" s="320" t="s">
        <v>565</v>
      </c>
      <c r="C416" s="340">
        <f>C324</f>
        <v>0</v>
      </c>
    </row>
    <row r="417" spans="1:3" ht="12.75">
      <c r="A417" s="339"/>
      <c r="B417" s="299"/>
      <c r="C417" s="340"/>
    </row>
    <row r="418" spans="1:3" ht="12.75">
      <c r="A418" s="339"/>
      <c r="B418" s="320" t="s">
        <v>566</v>
      </c>
      <c r="C418" s="340">
        <f>C357</f>
        <v>0</v>
      </c>
    </row>
    <row r="419" spans="1:3" ht="12.75">
      <c r="A419" s="339"/>
      <c r="B419" s="299"/>
      <c r="C419" s="340"/>
    </row>
    <row r="420" spans="1:3" ht="12.75">
      <c r="A420" s="339"/>
      <c r="B420" s="320" t="s">
        <v>567</v>
      </c>
      <c r="C420" s="340">
        <f>C392</f>
        <v>0</v>
      </c>
    </row>
    <row r="421" spans="1:3" ht="12.75">
      <c r="A421" s="339"/>
      <c r="B421" s="320"/>
      <c r="C421" s="340"/>
    </row>
    <row r="422" spans="1:3" ht="12.75">
      <c r="A422" s="339"/>
      <c r="B422" s="320"/>
      <c r="C422" s="340"/>
    </row>
    <row r="423" spans="1:3" ht="12.75">
      <c r="A423" s="339"/>
      <c r="B423" s="320"/>
      <c r="C423" s="340"/>
    </row>
    <row r="424" spans="1:3" ht="12.75">
      <c r="A424" s="339"/>
      <c r="B424" s="320"/>
      <c r="C424" s="340"/>
    </row>
    <row r="425" spans="1:3" ht="12.75">
      <c r="A425" s="339"/>
      <c r="B425" s="320"/>
      <c r="C425" s="340"/>
    </row>
    <row r="426" spans="1:3" ht="12.75">
      <c r="A426" s="339"/>
      <c r="B426" s="341"/>
      <c r="C426" s="340"/>
    </row>
    <row r="427" spans="1:3" ht="12.75">
      <c r="A427" s="339"/>
      <c r="B427" s="341"/>
      <c r="C427" s="340"/>
    </row>
    <row r="428" spans="1:3" ht="12.75">
      <c r="A428" s="339"/>
      <c r="B428" s="341"/>
      <c r="C428" s="340"/>
    </row>
    <row r="429" spans="1:3" ht="12.75">
      <c r="A429" s="339"/>
      <c r="B429" s="341"/>
      <c r="C429" s="340"/>
    </row>
    <row r="430" spans="1:3" ht="12.75">
      <c r="A430" s="339"/>
      <c r="B430" s="341"/>
      <c r="C430" s="340"/>
    </row>
    <row r="431" spans="1:3" ht="12.75">
      <c r="A431" s="339"/>
      <c r="B431" s="341"/>
      <c r="C431" s="340"/>
    </row>
    <row r="432" spans="1:3" ht="12.75">
      <c r="A432" s="339"/>
      <c r="B432" s="341"/>
      <c r="C432" s="340"/>
    </row>
    <row r="433" spans="1:3" ht="12.75">
      <c r="A433" s="339"/>
      <c r="B433" s="341"/>
      <c r="C433" s="340"/>
    </row>
    <row r="434" spans="1:3" ht="12.75">
      <c r="A434" s="339"/>
      <c r="B434" s="341"/>
      <c r="C434" s="340"/>
    </row>
    <row r="435" spans="1:3" ht="12.75">
      <c r="A435" s="339"/>
      <c r="B435" s="341"/>
      <c r="C435" s="340"/>
    </row>
    <row r="436" spans="1:3" ht="12.75">
      <c r="A436" s="339"/>
      <c r="B436" s="341"/>
      <c r="C436" s="340"/>
    </row>
    <row r="437" spans="1:3" ht="12.75">
      <c r="A437" s="339"/>
      <c r="B437" s="341"/>
      <c r="C437" s="340"/>
    </row>
    <row r="438" spans="1:3" ht="12.75">
      <c r="A438" s="339"/>
      <c r="B438" s="341"/>
      <c r="C438" s="340"/>
    </row>
    <row r="439" spans="1:3" ht="12.75">
      <c r="A439" s="339"/>
      <c r="B439" s="341"/>
      <c r="C439" s="340"/>
    </row>
    <row r="440" spans="1:3" ht="12.75">
      <c r="A440" s="339"/>
      <c r="B440" s="341"/>
      <c r="C440" s="340"/>
    </row>
    <row r="441" spans="1:3" ht="12.75">
      <c r="A441" s="339"/>
      <c r="B441" s="341"/>
      <c r="C441" s="340"/>
    </row>
    <row r="442" spans="1:3" ht="12.75">
      <c r="A442" s="339"/>
      <c r="B442" s="341"/>
      <c r="C442" s="340"/>
    </row>
    <row r="443" spans="1:3" ht="12.75">
      <c r="A443" s="339"/>
      <c r="B443" s="341"/>
      <c r="C443" s="340"/>
    </row>
    <row r="444" spans="1:3" ht="12.75">
      <c r="A444" s="339"/>
      <c r="B444" s="341"/>
      <c r="C444" s="340"/>
    </row>
    <row r="445" spans="1:3" ht="12.75">
      <c r="A445" s="342"/>
      <c r="B445" s="343"/>
      <c r="C445" s="344"/>
    </row>
    <row r="446" spans="1:3" ht="13.5" thickBot="1">
      <c r="A446" s="345"/>
      <c r="B446" s="346" t="s">
        <v>461</v>
      </c>
      <c r="C446" s="438">
        <f>SUM(C396:C445)</f>
        <v>0</v>
      </c>
    </row>
    <row r="447" spans="1:3" ht="13.5" thickTop="1">
      <c r="A447" s="322"/>
      <c r="B447" s="347"/>
      <c r="C447" s="348"/>
    </row>
    <row r="448" ht="12.75">
      <c r="C448" s="348"/>
    </row>
  </sheetData>
  <sheetProtection password="CB2B" sheet="1"/>
  <mergeCells count="5">
    <mergeCell ref="B51:B52"/>
    <mergeCell ref="B98:B99"/>
    <mergeCell ref="B164:B165"/>
    <mergeCell ref="B135:B136"/>
    <mergeCell ref="B199:B200"/>
  </mergeCells>
  <printOptions/>
  <pageMargins left="0.75" right="0.25" top="0.75" bottom="0.75" header="0.17" footer="0.5"/>
  <pageSetup firstPageNumber="74" useFirstPageNumber="1" horizontalDpi="600" verticalDpi="600" orientation="portrait" paperSize="9" r:id="rId1"/>
  <headerFooter differentFirst="1" scaleWithDoc="0" alignWithMargins="0">
    <oddFooter>&amp;C&amp;"Garamond,Bold"&amp;P</oddFooter>
  </headerFooter>
</worksheet>
</file>

<file path=xl/worksheets/sheet7.xml><?xml version="1.0" encoding="utf-8"?>
<worksheet xmlns="http://schemas.openxmlformats.org/spreadsheetml/2006/main" xmlns:r="http://schemas.openxmlformats.org/officeDocument/2006/relationships">
  <dimension ref="A27:I31"/>
  <sheetViews>
    <sheetView view="pageBreakPreview" zoomScale="60" zoomScalePageLayoutView="0" workbookViewId="0" topLeftCell="A22">
      <selection activeCell="G20" sqref="G20"/>
    </sheetView>
  </sheetViews>
  <sheetFormatPr defaultColWidth="9.140625" defaultRowHeight="12.75"/>
  <cols>
    <col min="1" max="8" width="9.140625" style="60" customWidth="1"/>
    <col min="9" max="9" width="10.8515625" style="60" customWidth="1"/>
    <col min="10" max="16384" width="9.140625" style="60" customWidth="1"/>
  </cols>
  <sheetData>
    <row r="27" spans="1:9" ht="12.75">
      <c r="A27" s="66"/>
      <c r="B27" s="66"/>
      <c r="C27" s="67"/>
      <c r="D27" s="67"/>
      <c r="E27" s="67"/>
      <c r="F27" s="67"/>
      <c r="G27" s="67"/>
      <c r="H27" s="66"/>
      <c r="I27" s="66"/>
    </row>
    <row r="28" spans="1:9" ht="30">
      <c r="A28" s="575" t="s">
        <v>451</v>
      </c>
      <c r="B28" s="575"/>
      <c r="C28" s="575"/>
      <c r="D28" s="575"/>
      <c r="E28" s="575"/>
      <c r="F28" s="575"/>
      <c r="G28" s="575"/>
      <c r="H28" s="575"/>
      <c r="I28" s="575"/>
    </row>
    <row r="29" spans="1:9" ht="27.75">
      <c r="A29" s="579" t="s">
        <v>424</v>
      </c>
      <c r="B29" s="579"/>
      <c r="C29" s="579"/>
      <c r="D29" s="579"/>
      <c r="E29" s="579"/>
      <c r="F29" s="579"/>
      <c r="G29" s="579"/>
      <c r="H29" s="579"/>
      <c r="I29" s="579"/>
    </row>
    <row r="30" spans="1:9" ht="12.75">
      <c r="A30" s="61"/>
      <c r="B30" s="61"/>
      <c r="C30" s="62"/>
      <c r="D30" s="62"/>
      <c r="E30" s="62"/>
      <c r="F30" s="62"/>
      <c r="G30" s="62"/>
      <c r="H30" s="61"/>
      <c r="I30" s="61"/>
    </row>
    <row r="31" spans="1:9" ht="12.75">
      <c r="A31" s="61"/>
      <c r="B31" s="61"/>
      <c r="H31" s="61"/>
      <c r="I31" s="61"/>
    </row>
  </sheetData>
  <sheetProtection password="CB2B" sheet="1"/>
  <mergeCells count="2">
    <mergeCell ref="A28:I28"/>
    <mergeCell ref="A29:I29"/>
  </mergeCells>
  <printOptions/>
  <pageMargins left="0.7" right="0.7" top="0.75" bottom="0.75" header="0.3" footer="0.3"/>
  <pageSetup firstPageNumber="86" useFirstPageNumber="1" horizontalDpi="600" verticalDpi="600" orientation="portrait" paperSize="9" r:id="rId1"/>
  <headerFooter>
    <oddFooter>&amp;C&amp;P</oddFooter>
  </headerFooter>
</worksheet>
</file>

<file path=xl/worksheets/sheet8.xml><?xml version="1.0" encoding="utf-8"?>
<worksheet xmlns="http://schemas.openxmlformats.org/spreadsheetml/2006/main" xmlns:r="http://schemas.openxmlformats.org/officeDocument/2006/relationships">
  <dimension ref="A27:I30"/>
  <sheetViews>
    <sheetView view="pageBreakPreview" zoomScale="60" zoomScalePageLayoutView="0" workbookViewId="0" topLeftCell="A1">
      <selection activeCell="T30" sqref="T30"/>
    </sheetView>
  </sheetViews>
  <sheetFormatPr defaultColWidth="9.140625" defaultRowHeight="12.75"/>
  <cols>
    <col min="1" max="8" width="9.140625" style="100" customWidth="1"/>
    <col min="9" max="9" width="10.8515625" style="100" customWidth="1"/>
    <col min="10" max="16384" width="9.140625" style="100" customWidth="1"/>
  </cols>
  <sheetData>
    <row r="27" spans="3:7" ht="12.75">
      <c r="C27" s="101"/>
      <c r="D27" s="101"/>
      <c r="E27" s="101"/>
      <c r="F27" s="101"/>
      <c r="G27" s="101"/>
    </row>
    <row r="28" spans="1:9" ht="30">
      <c r="A28" s="580"/>
      <c r="B28" s="580"/>
      <c r="C28" s="580"/>
      <c r="D28" s="580"/>
      <c r="E28" s="580"/>
      <c r="F28" s="580"/>
      <c r="G28" s="580"/>
      <c r="H28" s="580"/>
      <c r="I28" s="580"/>
    </row>
    <row r="29" spans="1:9" ht="27.75">
      <c r="A29" s="581" t="s">
        <v>413</v>
      </c>
      <c r="B29" s="581"/>
      <c r="C29" s="581"/>
      <c r="D29" s="581"/>
      <c r="E29" s="581"/>
      <c r="F29" s="581"/>
      <c r="G29" s="581"/>
      <c r="H29" s="581"/>
      <c r="I29" s="581"/>
    </row>
    <row r="30" spans="3:7" ht="12.75">
      <c r="C30" s="102"/>
      <c r="D30" s="102"/>
      <c r="E30" s="102"/>
      <c r="F30" s="102"/>
      <c r="G30" s="102"/>
    </row>
  </sheetData>
  <sheetProtection password="CB2B" sheet="1"/>
  <mergeCells count="2">
    <mergeCell ref="A28:I28"/>
    <mergeCell ref="A29:I29"/>
  </mergeCells>
  <printOptions/>
  <pageMargins left="0.7" right="0.7" top="0.75" bottom="0.75" header="0.3" footer="0.3"/>
  <pageSetup firstPageNumber="87" useFirstPageNumber="1" horizontalDpi="600" verticalDpi="600" orientation="portrait" r:id="rId1"/>
  <headerFooter>
    <oddFooter>&amp;C&amp;P</oddFooter>
  </headerFooter>
</worksheet>
</file>

<file path=xl/worksheets/sheet9.xml><?xml version="1.0" encoding="utf-8"?>
<worksheet xmlns="http://schemas.openxmlformats.org/spreadsheetml/2006/main" xmlns:r="http://schemas.openxmlformats.org/officeDocument/2006/relationships">
  <dimension ref="A1:J930"/>
  <sheetViews>
    <sheetView view="pageBreakPreview" zoomScaleSheetLayoutView="100" zoomScalePageLayoutView="0" workbookViewId="0" topLeftCell="A791">
      <selection activeCell="M929" sqref="M929"/>
    </sheetView>
  </sheetViews>
  <sheetFormatPr defaultColWidth="9.140625" defaultRowHeight="12.75"/>
  <cols>
    <col min="1" max="1" width="5.28125" style="144" customWidth="1"/>
    <col min="2" max="2" width="44.421875" style="145" customWidth="1"/>
    <col min="3" max="3" width="8.140625" style="56" customWidth="1"/>
    <col min="4" max="4" width="8.00390625" style="146" customWidth="1"/>
    <col min="5" max="5" width="9.140625" style="146" customWidth="1"/>
    <col min="6" max="6" width="13.8515625" style="167" customWidth="1"/>
    <col min="7" max="16384" width="9.140625" style="49" customWidth="1"/>
  </cols>
  <sheetData>
    <row r="1" spans="1:7" s="56" customFormat="1" ht="13.5" customHeight="1" thickTop="1">
      <c r="A1" s="51" t="s">
        <v>6</v>
      </c>
      <c r="B1" s="29" t="s">
        <v>7</v>
      </c>
      <c r="C1" s="34" t="s">
        <v>13</v>
      </c>
      <c r="D1" s="36" t="s">
        <v>14</v>
      </c>
      <c r="E1" s="40" t="s">
        <v>15</v>
      </c>
      <c r="F1" s="149" t="s">
        <v>22</v>
      </c>
      <c r="G1" s="55"/>
    </row>
    <row r="2" spans="1:7" s="56" customFormat="1" ht="13.5" customHeight="1">
      <c r="A2" s="53"/>
      <c r="B2" s="31" t="s">
        <v>313</v>
      </c>
      <c r="C2" s="35"/>
      <c r="D2" s="37"/>
      <c r="E2" s="41"/>
      <c r="F2" s="150"/>
      <c r="G2" s="55"/>
    </row>
    <row r="3" spans="1:7" s="56" customFormat="1" ht="15">
      <c r="A3" s="53"/>
      <c r="B3" s="59" t="s">
        <v>195</v>
      </c>
      <c r="C3" s="35"/>
      <c r="D3" s="37"/>
      <c r="E3" s="41"/>
      <c r="F3" s="150"/>
      <c r="G3" s="55"/>
    </row>
    <row r="4" spans="1:7" s="56" customFormat="1" ht="15">
      <c r="A4" s="53"/>
      <c r="B4" s="59"/>
      <c r="C4" s="35"/>
      <c r="D4" s="37"/>
      <c r="E4" s="41"/>
      <c r="F4" s="150"/>
      <c r="G4" s="55"/>
    </row>
    <row r="5" spans="1:7" s="56" customFormat="1" ht="15">
      <c r="A5" s="53"/>
      <c r="B5" s="356" t="s">
        <v>26</v>
      </c>
      <c r="C5" s="35"/>
      <c r="D5" s="37"/>
      <c r="E5" s="41"/>
      <c r="F5" s="150"/>
      <c r="G5" s="55"/>
    </row>
    <row r="6" spans="1:7" s="56" customFormat="1" ht="15">
      <c r="A6" s="53"/>
      <c r="B6" s="356"/>
      <c r="C6" s="35"/>
      <c r="D6" s="37"/>
      <c r="E6" s="41"/>
      <c r="F6" s="150"/>
      <c r="G6" s="55"/>
    </row>
    <row r="7" spans="1:7" s="56" customFormat="1" ht="15">
      <c r="A7" s="48"/>
      <c r="B7" s="59" t="s">
        <v>38</v>
      </c>
      <c r="C7" s="35"/>
      <c r="D7" s="37"/>
      <c r="E7" s="41"/>
      <c r="F7" s="150"/>
      <c r="G7" s="55"/>
    </row>
    <row r="8" spans="1:7" s="56" customFormat="1" ht="15">
      <c r="A8" s="48"/>
      <c r="B8" s="69"/>
      <c r="C8" s="35"/>
      <c r="D8" s="37"/>
      <c r="E8" s="41"/>
      <c r="F8" s="150"/>
      <c r="G8" s="55"/>
    </row>
    <row r="9" spans="1:7" s="56" customFormat="1" ht="51">
      <c r="A9" s="48"/>
      <c r="B9" s="44" t="s">
        <v>273</v>
      </c>
      <c r="C9" s="35"/>
      <c r="D9" s="37"/>
      <c r="E9" s="41"/>
      <c r="F9" s="150"/>
      <c r="G9" s="55"/>
    </row>
    <row r="10" spans="1:7" s="56" customFormat="1" ht="15">
      <c r="A10" s="48"/>
      <c r="B10" s="44"/>
      <c r="C10" s="35"/>
      <c r="D10" s="37"/>
      <c r="E10" s="41"/>
      <c r="F10" s="150"/>
      <c r="G10" s="55"/>
    </row>
    <row r="11" spans="1:7" s="56" customFormat="1" ht="63.75">
      <c r="A11" s="48"/>
      <c r="B11" s="357" t="s">
        <v>200</v>
      </c>
      <c r="C11" s="35"/>
      <c r="D11" s="37"/>
      <c r="E11" s="41"/>
      <c r="F11" s="150"/>
      <c r="G11" s="55"/>
    </row>
    <row r="12" spans="1:7" s="56" customFormat="1" ht="15">
      <c r="A12" s="48"/>
      <c r="B12" s="44"/>
      <c r="C12" s="35"/>
      <c r="D12" s="37"/>
      <c r="E12" s="41"/>
      <c r="F12" s="150"/>
      <c r="G12" s="55"/>
    </row>
    <row r="13" spans="1:7" ht="15">
      <c r="A13" s="358" t="s">
        <v>10</v>
      </c>
      <c r="B13" s="86" t="s">
        <v>336</v>
      </c>
      <c r="C13" s="211" t="s">
        <v>4</v>
      </c>
      <c r="D13" s="12">
        <v>3153</v>
      </c>
      <c r="E13" s="481"/>
      <c r="F13" s="151">
        <f>D13*E13</f>
        <v>0</v>
      </c>
      <c r="G13" s="18"/>
    </row>
    <row r="14" spans="1:7" ht="15">
      <c r="A14" s="358"/>
      <c r="B14" s="86"/>
      <c r="C14" s="211"/>
      <c r="D14" s="12"/>
      <c r="E14" s="43"/>
      <c r="F14" s="151"/>
      <c r="G14" s="18"/>
    </row>
    <row r="15" spans="1:7" ht="15">
      <c r="A15" s="358" t="s">
        <v>3</v>
      </c>
      <c r="B15" s="86" t="s">
        <v>197</v>
      </c>
      <c r="C15" s="211" t="s">
        <v>4</v>
      </c>
      <c r="D15" s="12">
        <v>693</v>
      </c>
      <c r="E15" s="481"/>
      <c r="F15" s="151">
        <f>D15*E15</f>
        <v>0</v>
      </c>
      <c r="G15" s="18"/>
    </row>
    <row r="16" spans="1:7" ht="15">
      <c r="A16" s="358"/>
      <c r="B16" s="86"/>
      <c r="C16" s="211"/>
      <c r="D16" s="12"/>
      <c r="E16" s="43"/>
      <c r="F16" s="151"/>
      <c r="G16" s="18"/>
    </row>
    <row r="17" spans="1:7" ht="15">
      <c r="A17" s="358" t="s">
        <v>11</v>
      </c>
      <c r="B17" s="86" t="s">
        <v>334</v>
      </c>
      <c r="C17" s="211" t="s">
        <v>4</v>
      </c>
      <c r="D17" s="12">
        <v>133</v>
      </c>
      <c r="E17" s="481"/>
      <c r="F17" s="151">
        <f>D17*E17</f>
        <v>0</v>
      </c>
      <c r="G17" s="18"/>
    </row>
    <row r="18" spans="1:7" ht="15">
      <c r="A18" s="358"/>
      <c r="B18" s="86"/>
      <c r="C18" s="211"/>
      <c r="D18" s="12"/>
      <c r="E18" s="43"/>
      <c r="F18" s="151"/>
      <c r="G18" s="18"/>
    </row>
    <row r="19" spans="1:7" ht="15">
      <c r="A19" s="358" t="s">
        <v>2</v>
      </c>
      <c r="B19" s="86" t="s">
        <v>335</v>
      </c>
      <c r="C19" s="211" t="s">
        <v>4</v>
      </c>
      <c r="D19" s="12">
        <v>29</v>
      </c>
      <c r="E19" s="481"/>
      <c r="F19" s="151">
        <f>D19*E19</f>
        <v>0</v>
      </c>
      <c r="G19" s="18"/>
    </row>
    <row r="20" spans="1:7" ht="15">
      <c r="A20" s="358"/>
      <c r="B20" s="86"/>
      <c r="C20" s="211"/>
      <c r="D20" s="12"/>
      <c r="E20" s="43"/>
      <c r="F20" s="151"/>
      <c r="G20" s="18"/>
    </row>
    <row r="21" spans="1:7" ht="15">
      <c r="A21" s="358" t="s">
        <v>18</v>
      </c>
      <c r="B21" s="86" t="s">
        <v>202</v>
      </c>
      <c r="C21" s="211" t="s">
        <v>4</v>
      </c>
      <c r="D21" s="12">
        <v>11</v>
      </c>
      <c r="E21" s="481"/>
      <c r="F21" s="151">
        <f>D21*E21</f>
        <v>0</v>
      </c>
      <c r="G21" s="18"/>
    </row>
    <row r="22" spans="1:7" ht="15">
      <c r="A22" s="358"/>
      <c r="B22" s="86"/>
      <c r="C22" s="211"/>
      <c r="D22" s="12"/>
      <c r="E22" s="43"/>
      <c r="F22" s="151"/>
      <c r="G22" s="18"/>
    </row>
    <row r="23" spans="1:7" ht="15">
      <c r="A23" s="358"/>
      <c r="B23" s="108" t="s">
        <v>198</v>
      </c>
      <c r="C23" s="211"/>
      <c r="D23" s="12"/>
      <c r="E23" s="43"/>
      <c r="F23" s="151"/>
      <c r="G23" s="18"/>
    </row>
    <row r="24" spans="1:7" ht="38.25">
      <c r="A24" s="358"/>
      <c r="B24" s="357" t="s">
        <v>333</v>
      </c>
      <c r="C24" s="211"/>
      <c r="D24" s="12"/>
      <c r="E24" s="43"/>
      <c r="F24" s="151"/>
      <c r="G24" s="18"/>
    </row>
    <row r="25" spans="1:7" ht="15">
      <c r="A25" s="358"/>
      <c r="B25" s="357"/>
      <c r="C25" s="211"/>
      <c r="D25" s="12"/>
      <c r="E25" s="43"/>
      <c r="F25" s="151"/>
      <c r="G25" s="18"/>
    </row>
    <row r="26" spans="1:7" ht="15">
      <c r="A26" s="358" t="s">
        <v>19</v>
      </c>
      <c r="B26" s="202" t="s">
        <v>272</v>
      </c>
      <c r="C26" s="211" t="s">
        <v>201</v>
      </c>
      <c r="D26" s="12">
        <v>66</v>
      </c>
      <c r="E26" s="481"/>
      <c r="F26" s="151">
        <f>D26*E26</f>
        <v>0</v>
      </c>
      <c r="G26" s="18"/>
    </row>
    <row r="27" spans="1:7" ht="15">
      <c r="A27" s="358"/>
      <c r="B27" s="202"/>
      <c r="C27" s="211"/>
      <c r="D27" s="12"/>
      <c r="E27" s="43"/>
      <c r="F27" s="151"/>
      <c r="G27" s="18"/>
    </row>
    <row r="28" spans="1:7" ht="15">
      <c r="A28" s="45"/>
      <c r="B28" s="417" t="s">
        <v>331</v>
      </c>
      <c r="C28" s="111"/>
      <c r="D28" s="112"/>
      <c r="E28" s="400"/>
      <c r="F28" s="152"/>
      <c r="G28" s="18"/>
    </row>
    <row r="29" spans="1:7" ht="15">
      <c r="A29" s="45"/>
      <c r="B29" s="417"/>
      <c r="C29" s="111"/>
      <c r="D29" s="112"/>
      <c r="E29" s="400"/>
      <c r="F29" s="152"/>
      <c r="G29" s="18"/>
    </row>
    <row r="30" spans="1:7" ht="25.5">
      <c r="A30" s="45" t="s">
        <v>20</v>
      </c>
      <c r="B30" s="389" t="s">
        <v>382</v>
      </c>
      <c r="C30" s="111" t="s">
        <v>201</v>
      </c>
      <c r="D30" s="112">
        <f>55*6</f>
        <v>330</v>
      </c>
      <c r="E30" s="482"/>
      <c r="F30" s="152">
        <f>D30*E30</f>
        <v>0</v>
      </c>
      <c r="G30" s="18"/>
    </row>
    <row r="31" spans="1:7" ht="15">
      <c r="A31" s="45"/>
      <c r="B31" s="460"/>
      <c r="C31" s="111"/>
      <c r="D31" s="112"/>
      <c r="E31" s="400"/>
      <c r="F31" s="152"/>
      <c r="G31" s="18"/>
    </row>
    <row r="32" spans="1:7" ht="15">
      <c r="A32" s="45"/>
      <c r="B32" s="460"/>
      <c r="C32" s="111"/>
      <c r="D32" s="112"/>
      <c r="E32" s="400"/>
      <c r="F32" s="152"/>
      <c r="G32" s="18"/>
    </row>
    <row r="33" spans="1:7" ht="15">
      <c r="A33" s="45"/>
      <c r="B33" s="460"/>
      <c r="C33" s="111"/>
      <c r="D33" s="112"/>
      <c r="E33" s="400"/>
      <c r="F33" s="152"/>
      <c r="G33" s="18"/>
    </row>
    <row r="34" spans="1:7" ht="15">
      <c r="A34" s="45"/>
      <c r="B34" s="460"/>
      <c r="C34" s="111"/>
      <c r="D34" s="112"/>
      <c r="E34" s="400"/>
      <c r="F34" s="152"/>
      <c r="G34" s="18"/>
    </row>
    <row r="35" spans="1:7" ht="15">
      <c r="A35" s="45"/>
      <c r="B35" s="460"/>
      <c r="C35" s="111"/>
      <c r="D35" s="112"/>
      <c r="E35" s="400"/>
      <c r="F35" s="152"/>
      <c r="G35" s="18"/>
    </row>
    <row r="36" spans="1:7" ht="15">
      <c r="A36" s="45"/>
      <c r="B36" s="460"/>
      <c r="C36" s="111"/>
      <c r="D36" s="112"/>
      <c r="E36" s="400"/>
      <c r="F36" s="152"/>
      <c r="G36" s="18"/>
    </row>
    <row r="37" spans="1:7" ht="15">
      <c r="A37" s="45"/>
      <c r="B37" s="460"/>
      <c r="C37" s="111"/>
      <c r="D37" s="112"/>
      <c r="E37" s="400"/>
      <c r="F37" s="152"/>
      <c r="G37" s="18"/>
    </row>
    <row r="38" spans="1:7" ht="15">
      <c r="A38" s="358"/>
      <c r="B38" s="359"/>
      <c r="C38" s="20"/>
      <c r="D38" s="112"/>
      <c r="E38" s="113"/>
      <c r="F38" s="152"/>
      <c r="G38" s="18"/>
    </row>
    <row r="39" spans="1:7" ht="15">
      <c r="A39" s="537"/>
      <c r="B39" s="538" t="s">
        <v>37</v>
      </c>
      <c r="C39" s="539"/>
      <c r="D39" s="540"/>
      <c r="E39" s="541"/>
      <c r="F39" s="542"/>
      <c r="G39" s="18"/>
    </row>
    <row r="40" spans="1:7" s="58" customFormat="1" ht="15">
      <c r="A40" s="54"/>
      <c r="B40" s="33" t="s">
        <v>203</v>
      </c>
      <c r="C40" s="32"/>
      <c r="D40" s="19" t="s">
        <v>12</v>
      </c>
      <c r="E40" s="70"/>
      <c r="F40" s="155">
        <f>SUM(F12:F38)</f>
        <v>0</v>
      </c>
      <c r="G40" s="57"/>
    </row>
    <row r="41" spans="1:7" ht="15.75" thickBot="1">
      <c r="A41" s="360"/>
      <c r="B41" s="361"/>
      <c r="C41" s="362"/>
      <c r="D41" s="114"/>
      <c r="E41" s="115"/>
      <c r="F41" s="156"/>
      <c r="G41" s="18"/>
    </row>
    <row r="42" spans="1:7" ht="15.75" thickTop="1">
      <c r="A42" s="363"/>
      <c r="B42" s="116"/>
      <c r="C42" s="364"/>
      <c r="D42" s="117"/>
      <c r="E42" s="94"/>
      <c r="F42" s="157"/>
      <c r="G42" s="18"/>
    </row>
    <row r="43" spans="1:7" ht="15.75" thickBot="1">
      <c r="A43" s="365"/>
      <c r="B43" s="118"/>
      <c r="C43" s="366"/>
      <c r="D43" s="119"/>
      <c r="E43" s="99"/>
      <c r="F43" s="158"/>
      <c r="G43" s="18"/>
    </row>
    <row r="44" spans="1:7" s="56" customFormat="1" ht="13.5" customHeight="1" thickTop="1">
      <c r="A44" s="51" t="s">
        <v>6</v>
      </c>
      <c r="B44" s="29" t="s">
        <v>7</v>
      </c>
      <c r="C44" s="34" t="s">
        <v>13</v>
      </c>
      <c r="D44" s="36" t="s">
        <v>14</v>
      </c>
      <c r="E44" s="40" t="s">
        <v>15</v>
      </c>
      <c r="F44" s="149" t="s">
        <v>22</v>
      </c>
      <c r="G44" s="55"/>
    </row>
    <row r="45" spans="1:7" s="56" customFormat="1" ht="13.5" customHeight="1">
      <c r="A45" s="53"/>
      <c r="B45" s="31" t="s">
        <v>226</v>
      </c>
      <c r="C45" s="35"/>
      <c r="D45" s="37"/>
      <c r="E45" s="41"/>
      <c r="F45" s="150"/>
      <c r="G45" s="55"/>
    </row>
    <row r="46" spans="1:7" s="56" customFormat="1" ht="15">
      <c r="A46" s="53"/>
      <c r="B46" s="59" t="s">
        <v>204</v>
      </c>
      <c r="C46" s="35"/>
      <c r="D46" s="37"/>
      <c r="E46" s="41"/>
      <c r="F46" s="150"/>
      <c r="G46" s="55"/>
    </row>
    <row r="47" spans="1:7" s="56" customFormat="1" ht="15">
      <c r="A47" s="53"/>
      <c r="B47" s="59"/>
      <c r="C47" s="35"/>
      <c r="D47" s="37"/>
      <c r="E47" s="41"/>
      <c r="F47" s="150"/>
      <c r="G47" s="55"/>
    </row>
    <row r="48" spans="1:7" s="56" customFormat="1" ht="15">
      <c r="A48" s="53"/>
      <c r="B48" s="356" t="s">
        <v>26</v>
      </c>
      <c r="C48" s="35"/>
      <c r="D48" s="37"/>
      <c r="E48" s="41"/>
      <c r="F48" s="150"/>
      <c r="G48" s="55"/>
    </row>
    <row r="49" spans="1:7" s="56" customFormat="1" ht="15">
      <c r="A49" s="53"/>
      <c r="B49" s="356"/>
      <c r="C49" s="35"/>
      <c r="D49" s="37"/>
      <c r="E49" s="41"/>
      <c r="F49" s="150"/>
      <c r="G49" s="55"/>
    </row>
    <row r="50" spans="1:7" s="56" customFormat="1" ht="15">
      <c r="A50" s="48"/>
      <c r="B50" s="59" t="s">
        <v>38</v>
      </c>
      <c r="C50" s="35"/>
      <c r="D50" s="37"/>
      <c r="E50" s="41"/>
      <c r="F50" s="150"/>
      <c r="G50" s="55"/>
    </row>
    <row r="51" spans="1:7" s="56" customFormat="1" ht="15">
      <c r="A51" s="48"/>
      <c r="B51" s="69"/>
      <c r="C51" s="35"/>
      <c r="D51" s="37"/>
      <c r="E51" s="41"/>
      <c r="F51" s="150"/>
      <c r="G51" s="55"/>
    </row>
    <row r="52" spans="1:7" s="56" customFormat="1" ht="51">
      <c r="A52" s="48"/>
      <c r="B52" s="44" t="s">
        <v>273</v>
      </c>
      <c r="C52" s="35"/>
      <c r="D52" s="37"/>
      <c r="E52" s="41"/>
      <c r="F52" s="150"/>
      <c r="G52" s="55"/>
    </row>
    <row r="53" spans="1:7" s="56" customFormat="1" ht="15">
      <c r="A53" s="48"/>
      <c r="B53" s="44"/>
      <c r="C53" s="35"/>
      <c r="D53" s="37"/>
      <c r="E53" s="41"/>
      <c r="F53" s="150"/>
      <c r="G53" s="55"/>
    </row>
    <row r="54" spans="1:7" s="56" customFormat="1" ht="63.75">
      <c r="A54" s="48"/>
      <c r="B54" s="357" t="s">
        <v>200</v>
      </c>
      <c r="C54" s="35"/>
      <c r="D54" s="37"/>
      <c r="E54" s="41"/>
      <c r="F54" s="150"/>
      <c r="G54" s="55"/>
    </row>
    <row r="55" spans="1:7" s="56" customFormat="1" ht="15">
      <c r="A55" s="48"/>
      <c r="B55" s="44"/>
      <c r="C55" s="35"/>
      <c r="D55" s="37"/>
      <c r="E55" s="41"/>
      <c r="F55" s="150"/>
      <c r="G55" s="55"/>
    </row>
    <row r="56" spans="1:7" ht="15">
      <c r="A56" s="358" t="s">
        <v>10</v>
      </c>
      <c r="B56" s="86" t="s">
        <v>336</v>
      </c>
      <c r="C56" s="211" t="s">
        <v>4</v>
      </c>
      <c r="D56" s="12">
        <v>4197</v>
      </c>
      <c r="E56" s="481"/>
      <c r="F56" s="151">
        <f>D56*E56</f>
        <v>0</v>
      </c>
      <c r="G56" s="18"/>
    </row>
    <row r="57" spans="1:7" ht="15">
      <c r="A57" s="358"/>
      <c r="B57" s="86"/>
      <c r="C57" s="211"/>
      <c r="D57" s="12"/>
      <c r="E57" s="43"/>
      <c r="F57" s="151"/>
      <c r="G57" s="18"/>
    </row>
    <row r="58" spans="1:7" ht="15">
      <c r="A58" s="358" t="s">
        <v>3</v>
      </c>
      <c r="B58" s="86" t="s">
        <v>197</v>
      </c>
      <c r="C58" s="211" t="s">
        <v>4</v>
      </c>
      <c r="D58" s="12">
        <v>655</v>
      </c>
      <c r="E58" s="481"/>
      <c r="F58" s="151">
        <f>D58*E58</f>
        <v>0</v>
      </c>
      <c r="G58" s="18"/>
    </row>
    <row r="59" spans="1:7" ht="15">
      <c r="A59" s="358"/>
      <c r="B59" s="86"/>
      <c r="C59" s="211"/>
      <c r="D59" s="12"/>
      <c r="E59" s="43"/>
      <c r="F59" s="151"/>
      <c r="G59" s="18"/>
    </row>
    <row r="60" spans="1:7" ht="15">
      <c r="A60" s="358" t="s">
        <v>11</v>
      </c>
      <c r="B60" s="86" t="s">
        <v>334</v>
      </c>
      <c r="C60" s="211" t="s">
        <v>4</v>
      </c>
      <c r="D60" s="12">
        <v>2457</v>
      </c>
      <c r="E60" s="481"/>
      <c r="F60" s="151">
        <f>D60*E60</f>
        <v>0</v>
      </c>
      <c r="G60" s="18"/>
    </row>
    <row r="61" spans="1:7" ht="15">
      <c r="A61" s="358"/>
      <c r="B61" s="86"/>
      <c r="C61" s="211"/>
      <c r="D61" s="12"/>
      <c r="E61" s="43"/>
      <c r="F61" s="151"/>
      <c r="G61" s="18"/>
    </row>
    <row r="62" spans="1:7" ht="15">
      <c r="A62" s="358" t="s">
        <v>2</v>
      </c>
      <c r="B62" s="86" t="s">
        <v>335</v>
      </c>
      <c r="C62" s="211" t="s">
        <v>4</v>
      </c>
      <c r="D62" s="12">
        <v>67</v>
      </c>
      <c r="E62" s="481"/>
      <c r="F62" s="151">
        <f>D62*E62</f>
        <v>0</v>
      </c>
      <c r="G62" s="18"/>
    </row>
    <row r="63" spans="1:7" ht="15">
      <c r="A63" s="358"/>
      <c r="B63" s="86"/>
      <c r="C63" s="211"/>
      <c r="D63" s="12"/>
      <c r="E63" s="43"/>
      <c r="F63" s="151"/>
      <c r="G63" s="18"/>
    </row>
    <row r="64" spans="1:7" ht="15">
      <c r="A64" s="358" t="s">
        <v>18</v>
      </c>
      <c r="B64" s="86" t="s">
        <v>202</v>
      </c>
      <c r="C64" s="211" t="s">
        <v>4</v>
      </c>
      <c r="D64" s="12">
        <v>21</v>
      </c>
      <c r="E64" s="481"/>
      <c r="F64" s="151">
        <f>D64*E64</f>
        <v>0</v>
      </c>
      <c r="G64" s="18"/>
    </row>
    <row r="65" spans="1:7" ht="15">
      <c r="A65" s="358"/>
      <c r="B65" s="86"/>
      <c r="C65" s="211"/>
      <c r="D65" s="12"/>
      <c r="E65" s="43"/>
      <c r="F65" s="151"/>
      <c r="G65" s="18"/>
    </row>
    <row r="66" spans="1:7" ht="15">
      <c r="A66" s="358"/>
      <c r="B66" s="108" t="s">
        <v>198</v>
      </c>
      <c r="C66" s="211"/>
      <c r="D66" s="12"/>
      <c r="E66" s="43"/>
      <c r="F66" s="151"/>
      <c r="G66" s="18"/>
    </row>
    <row r="67" spans="1:7" ht="38.25">
      <c r="A67" s="358"/>
      <c r="B67" s="357" t="s">
        <v>338</v>
      </c>
      <c r="C67" s="211"/>
      <c r="D67" s="12"/>
      <c r="E67" s="43"/>
      <c r="F67" s="151"/>
      <c r="G67" s="18"/>
    </row>
    <row r="68" spans="1:7" ht="15">
      <c r="A68" s="358"/>
      <c r="B68" s="357"/>
      <c r="C68" s="211"/>
      <c r="D68" s="12"/>
      <c r="E68" s="43"/>
      <c r="F68" s="151"/>
      <c r="G68" s="18"/>
    </row>
    <row r="69" spans="1:7" ht="15">
      <c r="A69" s="358" t="s">
        <v>19</v>
      </c>
      <c r="B69" s="202" t="s">
        <v>272</v>
      </c>
      <c r="C69" s="211" t="s">
        <v>201</v>
      </c>
      <c r="D69" s="12">
        <v>181</v>
      </c>
      <c r="E69" s="481"/>
      <c r="F69" s="151">
        <f>D69*E69</f>
        <v>0</v>
      </c>
      <c r="G69" s="18"/>
    </row>
    <row r="70" spans="1:7" ht="15">
      <c r="A70" s="358"/>
      <c r="B70" s="202"/>
      <c r="C70" s="211"/>
      <c r="D70" s="12"/>
      <c r="E70" s="43"/>
      <c r="F70" s="151"/>
      <c r="G70" s="18"/>
    </row>
    <row r="71" spans="1:7" ht="15">
      <c r="A71" s="45"/>
      <c r="B71" s="417" t="s">
        <v>331</v>
      </c>
      <c r="C71" s="111"/>
      <c r="D71" s="112"/>
      <c r="E71" s="400"/>
      <c r="F71" s="152"/>
      <c r="G71" s="18"/>
    </row>
    <row r="72" spans="1:7" ht="15">
      <c r="A72" s="45"/>
      <c r="B72" s="417"/>
      <c r="C72" s="111"/>
      <c r="D72" s="112"/>
      <c r="E72" s="400"/>
      <c r="F72" s="152"/>
      <c r="G72" s="18"/>
    </row>
    <row r="73" spans="1:7" ht="38.25">
      <c r="A73" s="358" t="s">
        <v>20</v>
      </c>
      <c r="B73" s="389" t="s">
        <v>599</v>
      </c>
      <c r="C73" s="20" t="s">
        <v>201</v>
      </c>
      <c r="D73" s="112">
        <f>60*6</f>
        <v>360</v>
      </c>
      <c r="E73" s="482"/>
      <c r="F73" s="152">
        <f>D73*E73</f>
        <v>0</v>
      </c>
      <c r="G73" s="18"/>
    </row>
    <row r="74" spans="1:7" ht="15">
      <c r="A74" s="358"/>
      <c r="B74" s="460"/>
      <c r="C74" s="20"/>
      <c r="D74" s="112"/>
      <c r="E74" s="400"/>
      <c r="F74" s="152"/>
      <c r="G74" s="18"/>
    </row>
    <row r="75" spans="1:7" ht="51">
      <c r="A75" s="358" t="s">
        <v>596</v>
      </c>
      <c r="B75" s="460" t="s">
        <v>598</v>
      </c>
      <c r="C75" s="20" t="s">
        <v>201</v>
      </c>
      <c r="D75" s="112">
        <v>150</v>
      </c>
      <c r="E75" s="482"/>
      <c r="F75" s="152">
        <f>D75*E75</f>
        <v>0</v>
      </c>
      <c r="G75" s="18"/>
    </row>
    <row r="76" spans="1:7" ht="15">
      <c r="A76" s="45"/>
      <c r="B76" s="460"/>
      <c r="C76" s="111"/>
      <c r="D76" s="112"/>
      <c r="E76" s="400"/>
      <c r="F76" s="152"/>
      <c r="G76" s="18"/>
    </row>
    <row r="77" spans="1:7" ht="15">
      <c r="A77" s="45"/>
      <c r="B77" s="460"/>
      <c r="C77" s="111"/>
      <c r="D77" s="112"/>
      <c r="E77" s="400"/>
      <c r="F77" s="152"/>
      <c r="G77" s="18"/>
    </row>
    <row r="78" spans="1:7" ht="15">
      <c r="A78" s="358"/>
      <c r="B78" s="359"/>
      <c r="C78" s="20"/>
      <c r="D78" s="112"/>
      <c r="E78" s="113"/>
      <c r="F78" s="153"/>
      <c r="G78" s="18"/>
    </row>
    <row r="79" spans="1:7" ht="15">
      <c r="A79" s="537"/>
      <c r="B79" s="538" t="s">
        <v>225</v>
      </c>
      <c r="C79" s="539"/>
      <c r="D79" s="540"/>
      <c r="E79" s="541"/>
      <c r="F79" s="154"/>
      <c r="G79" s="18"/>
    </row>
    <row r="80" spans="1:7" s="58" customFormat="1" ht="15.75" thickBot="1">
      <c r="A80" s="120"/>
      <c r="B80" s="543" t="s">
        <v>205</v>
      </c>
      <c r="C80" s="122"/>
      <c r="D80" s="123" t="s">
        <v>12</v>
      </c>
      <c r="E80" s="124"/>
      <c r="F80" s="155">
        <f>SUM(F55:F78)</f>
        <v>0</v>
      </c>
      <c r="G80" s="57"/>
    </row>
    <row r="81" spans="1:7" ht="15.75" thickTop="1">
      <c r="A81" s="363"/>
      <c r="B81" s="116"/>
      <c r="C81" s="364"/>
      <c r="D81" s="117"/>
      <c r="E81" s="94"/>
      <c r="F81" s="157"/>
      <c r="G81" s="18"/>
    </row>
    <row r="82" spans="1:7" ht="15.75" thickBot="1">
      <c r="A82" s="365"/>
      <c r="B82" s="118"/>
      <c r="C82" s="366"/>
      <c r="D82" s="119"/>
      <c r="E82" s="99"/>
      <c r="F82" s="158"/>
      <c r="G82" s="18"/>
    </row>
    <row r="83" spans="1:7" s="56" customFormat="1" ht="13.5" customHeight="1" thickTop="1">
      <c r="A83" s="51" t="s">
        <v>6</v>
      </c>
      <c r="B83" s="29" t="s">
        <v>7</v>
      </c>
      <c r="C83" s="34" t="s">
        <v>13</v>
      </c>
      <c r="D83" s="36" t="s">
        <v>14</v>
      </c>
      <c r="E83" s="40" t="s">
        <v>15</v>
      </c>
      <c r="F83" s="149" t="s">
        <v>22</v>
      </c>
      <c r="G83" s="55"/>
    </row>
    <row r="84" spans="1:7" s="56" customFormat="1" ht="13.5" customHeight="1">
      <c r="A84" s="53"/>
      <c r="B84" s="30"/>
      <c r="C84" s="35"/>
      <c r="D84" s="37"/>
      <c r="E84" s="41"/>
      <c r="F84" s="150"/>
      <c r="G84" s="55"/>
    </row>
    <row r="85" spans="1:7" s="56" customFormat="1" ht="13.5" customHeight="1">
      <c r="A85" s="53"/>
      <c r="B85" s="31" t="s">
        <v>227</v>
      </c>
      <c r="C85" s="35"/>
      <c r="D85" s="37"/>
      <c r="E85" s="41"/>
      <c r="F85" s="150"/>
      <c r="G85" s="55"/>
    </row>
    <row r="86" spans="1:7" s="56" customFormat="1" ht="13.5" customHeight="1">
      <c r="A86" s="53"/>
      <c r="B86" s="30"/>
      <c r="C86" s="35"/>
      <c r="D86" s="37"/>
      <c r="E86" s="41"/>
      <c r="F86" s="150"/>
      <c r="G86" s="55"/>
    </row>
    <row r="87" spans="1:7" s="56" customFormat="1" ht="15">
      <c r="A87" s="53"/>
      <c r="B87" s="59" t="s">
        <v>206</v>
      </c>
      <c r="C87" s="35"/>
      <c r="D87" s="37"/>
      <c r="E87" s="41"/>
      <c r="F87" s="150"/>
      <c r="G87" s="55"/>
    </row>
    <row r="88" spans="1:7" s="56" customFormat="1" ht="15">
      <c r="A88" s="53"/>
      <c r="B88" s="59"/>
      <c r="C88" s="35"/>
      <c r="D88" s="37"/>
      <c r="E88" s="41"/>
      <c r="F88" s="150"/>
      <c r="G88" s="55"/>
    </row>
    <row r="89" spans="1:7" s="56" customFormat="1" ht="15">
      <c r="A89" s="53"/>
      <c r="B89" s="356" t="s">
        <v>26</v>
      </c>
      <c r="C89" s="35"/>
      <c r="D89" s="37"/>
      <c r="E89" s="41"/>
      <c r="F89" s="150"/>
      <c r="G89" s="55"/>
    </row>
    <row r="90" spans="1:7" s="56" customFormat="1" ht="15">
      <c r="A90" s="53"/>
      <c r="B90" s="356"/>
      <c r="C90" s="35"/>
      <c r="D90" s="37"/>
      <c r="E90" s="41"/>
      <c r="F90" s="150"/>
      <c r="G90" s="55"/>
    </row>
    <row r="91" spans="1:7" s="56" customFormat="1" ht="15">
      <c r="A91" s="48"/>
      <c r="B91" s="59" t="s">
        <v>38</v>
      </c>
      <c r="C91" s="35"/>
      <c r="D91" s="37"/>
      <c r="E91" s="41"/>
      <c r="F91" s="150"/>
      <c r="G91" s="55"/>
    </row>
    <row r="92" spans="1:7" s="56" customFormat="1" ht="15">
      <c r="A92" s="48"/>
      <c r="B92" s="69"/>
      <c r="C92" s="35"/>
      <c r="D92" s="37"/>
      <c r="E92" s="41"/>
      <c r="F92" s="150"/>
      <c r="G92" s="55"/>
    </row>
    <row r="93" spans="1:7" s="56" customFormat="1" ht="51">
      <c r="A93" s="48"/>
      <c r="B93" s="44" t="s">
        <v>273</v>
      </c>
      <c r="C93" s="35"/>
      <c r="D93" s="37"/>
      <c r="E93" s="41"/>
      <c r="F93" s="150"/>
      <c r="G93" s="55"/>
    </row>
    <row r="94" spans="1:7" s="56" customFormat="1" ht="15">
      <c r="A94" s="48"/>
      <c r="B94" s="44"/>
      <c r="C94" s="35"/>
      <c r="D94" s="37"/>
      <c r="E94" s="41"/>
      <c r="F94" s="150"/>
      <c r="G94" s="55"/>
    </row>
    <row r="95" spans="1:7" ht="15">
      <c r="A95" s="358"/>
      <c r="B95" s="31" t="s">
        <v>208</v>
      </c>
      <c r="C95" s="211"/>
      <c r="D95" s="12"/>
      <c r="E95" s="43"/>
      <c r="F95" s="151"/>
      <c r="G95" s="18"/>
    </row>
    <row r="96" spans="1:7" ht="15">
      <c r="A96" s="358"/>
      <c r="B96" s="31"/>
      <c r="C96" s="211"/>
      <c r="D96" s="12"/>
      <c r="E96" s="43"/>
      <c r="F96" s="151"/>
      <c r="G96" s="18"/>
    </row>
    <row r="97" spans="1:7" s="56" customFormat="1" ht="63.75">
      <c r="A97" s="48"/>
      <c r="B97" s="357" t="s">
        <v>196</v>
      </c>
      <c r="C97" s="35"/>
      <c r="D97" s="37"/>
      <c r="E97" s="41"/>
      <c r="F97" s="150"/>
      <c r="G97" s="55"/>
    </row>
    <row r="98" spans="1:7" s="56" customFormat="1" ht="15">
      <c r="A98" s="48"/>
      <c r="B98" s="44"/>
      <c r="C98" s="35"/>
      <c r="D98" s="37"/>
      <c r="E98" s="41"/>
      <c r="F98" s="150"/>
      <c r="G98" s="55"/>
    </row>
    <row r="99" spans="1:7" ht="15">
      <c r="A99" s="358" t="s">
        <v>10</v>
      </c>
      <c r="B99" s="86" t="s">
        <v>341</v>
      </c>
      <c r="C99" s="211" t="s">
        <v>4</v>
      </c>
      <c r="D99" s="12">
        <v>1853</v>
      </c>
      <c r="E99" s="481"/>
      <c r="F99" s="151">
        <f>D99*E99</f>
        <v>0</v>
      </c>
      <c r="G99" s="18"/>
    </row>
    <row r="100" spans="1:7" ht="15">
      <c r="A100" s="358"/>
      <c r="B100" s="86"/>
      <c r="C100" s="211"/>
      <c r="D100" s="12"/>
      <c r="E100" s="43"/>
      <c r="F100" s="151"/>
      <c r="G100" s="18"/>
    </row>
    <row r="101" spans="1:7" ht="15">
      <c r="A101" s="358"/>
      <c r="B101" s="31" t="s">
        <v>372</v>
      </c>
      <c r="C101" s="211"/>
      <c r="D101" s="12"/>
      <c r="E101" s="43"/>
      <c r="F101" s="151"/>
      <c r="G101" s="18"/>
    </row>
    <row r="102" spans="1:7" ht="15">
      <c r="A102" s="358"/>
      <c r="B102" s="31"/>
      <c r="C102" s="211"/>
      <c r="D102" s="12"/>
      <c r="E102" s="43"/>
      <c r="F102" s="151"/>
      <c r="G102" s="18"/>
    </row>
    <row r="103" spans="1:7" ht="63.75">
      <c r="A103" s="358"/>
      <c r="B103" s="357" t="s">
        <v>200</v>
      </c>
      <c r="C103" s="211"/>
      <c r="D103" s="12"/>
      <c r="E103" s="43"/>
      <c r="F103" s="151"/>
      <c r="G103" s="18"/>
    </row>
    <row r="104" spans="1:7" ht="15">
      <c r="A104" s="358"/>
      <c r="B104" s="86"/>
      <c r="C104" s="211"/>
      <c r="D104" s="12"/>
      <c r="E104" s="43"/>
      <c r="F104" s="151"/>
      <c r="G104" s="18"/>
    </row>
    <row r="105" spans="1:7" ht="15">
      <c r="A105" s="358" t="s">
        <v>3</v>
      </c>
      <c r="B105" s="86" t="s">
        <v>336</v>
      </c>
      <c r="C105" s="211" t="s">
        <v>4</v>
      </c>
      <c r="D105" s="12">
        <v>1241</v>
      </c>
      <c r="E105" s="481"/>
      <c r="F105" s="151">
        <f>D105*E105</f>
        <v>0</v>
      </c>
      <c r="G105" s="18"/>
    </row>
    <row r="106" spans="1:7" ht="15">
      <c r="A106" s="358"/>
      <c r="B106" s="86"/>
      <c r="C106" s="211"/>
      <c r="D106" s="12"/>
      <c r="E106" s="43"/>
      <c r="F106" s="151"/>
      <c r="G106" s="18"/>
    </row>
    <row r="107" spans="1:7" ht="15">
      <c r="A107" s="358" t="s">
        <v>11</v>
      </c>
      <c r="B107" s="86" t="s">
        <v>334</v>
      </c>
      <c r="C107" s="211" t="s">
        <v>4</v>
      </c>
      <c r="D107" s="12">
        <v>163</v>
      </c>
      <c r="E107" s="481"/>
      <c r="F107" s="151">
        <f>D107*E107</f>
        <v>0</v>
      </c>
      <c r="G107" s="18"/>
    </row>
    <row r="108" spans="1:7" ht="15">
      <c r="A108" s="358"/>
      <c r="B108" s="86"/>
      <c r="C108" s="211"/>
      <c r="D108" s="12"/>
      <c r="E108" s="43"/>
      <c r="F108" s="151"/>
      <c r="G108" s="18"/>
    </row>
    <row r="109" spans="1:7" ht="15">
      <c r="A109" s="358" t="s">
        <v>2</v>
      </c>
      <c r="B109" s="86" t="s">
        <v>335</v>
      </c>
      <c r="C109" s="211" t="s">
        <v>4</v>
      </c>
      <c r="D109" s="12">
        <v>49</v>
      </c>
      <c r="E109" s="481"/>
      <c r="F109" s="151">
        <f>D109*E109</f>
        <v>0</v>
      </c>
      <c r="G109" s="18"/>
    </row>
    <row r="110" spans="1:7" ht="15">
      <c r="A110" s="358"/>
      <c r="B110" s="86"/>
      <c r="C110" s="211"/>
      <c r="D110" s="12"/>
      <c r="E110" s="43"/>
      <c r="F110" s="151"/>
      <c r="G110" s="18"/>
    </row>
    <row r="111" spans="1:7" ht="15">
      <c r="A111" s="358" t="s">
        <v>18</v>
      </c>
      <c r="B111" s="86" t="s">
        <v>202</v>
      </c>
      <c r="C111" s="211" t="s">
        <v>4</v>
      </c>
      <c r="D111" s="12">
        <v>20</v>
      </c>
      <c r="E111" s="481"/>
      <c r="F111" s="151">
        <f>D111*E111</f>
        <v>0</v>
      </c>
      <c r="G111" s="18"/>
    </row>
    <row r="112" spans="1:7" ht="15">
      <c r="A112" s="358"/>
      <c r="B112" s="86"/>
      <c r="C112" s="211"/>
      <c r="D112" s="12"/>
      <c r="E112" s="43"/>
      <c r="F112" s="151"/>
      <c r="G112" s="18"/>
    </row>
    <row r="113" spans="1:7" ht="15">
      <c r="A113" s="358"/>
      <c r="B113" s="108" t="s">
        <v>198</v>
      </c>
      <c r="C113" s="211"/>
      <c r="D113" s="12"/>
      <c r="E113" s="43"/>
      <c r="F113" s="151"/>
      <c r="G113" s="18"/>
    </row>
    <row r="114" spans="1:7" ht="15">
      <c r="A114" s="358"/>
      <c r="B114" s="108"/>
      <c r="C114" s="211"/>
      <c r="D114" s="12"/>
      <c r="E114" s="43"/>
      <c r="F114" s="151"/>
      <c r="G114" s="18"/>
    </row>
    <row r="115" spans="1:7" ht="38.25">
      <c r="A115" s="358"/>
      <c r="B115" s="357" t="s">
        <v>199</v>
      </c>
      <c r="C115" s="211"/>
      <c r="D115" s="12"/>
      <c r="E115" s="43"/>
      <c r="F115" s="151"/>
      <c r="G115" s="18"/>
    </row>
    <row r="116" spans="1:7" ht="15">
      <c r="A116" s="358"/>
      <c r="B116" s="357"/>
      <c r="C116" s="211"/>
      <c r="D116" s="12"/>
      <c r="E116" s="43"/>
      <c r="F116" s="151"/>
      <c r="G116" s="18"/>
    </row>
    <row r="117" spans="1:7" ht="15">
      <c r="A117" s="358" t="s">
        <v>19</v>
      </c>
      <c r="B117" s="202" t="s">
        <v>272</v>
      </c>
      <c r="C117" s="211" t="s">
        <v>201</v>
      </c>
      <c r="D117" s="12">
        <v>40</v>
      </c>
      <c r="E117" s="481"/>
      <c r="F117" s="151">
        <f>D117*E117</f>
        <v>0</v>
      </c>
      <c r="G117" s="18"/>
    </row>
    <row r="118" spans="1:7" ht="15">
      <c r="A118" s="358"/>
      <c r="B118" s="202"/>
      <c r="C118" s="211"/>
      <c r="D118" s="12"/>
      <c r="E118" s="43"/>
      <c r="F118" s="151"/>
      <c r="G118" s="18"/>
    </row>
    <row r="119" spans="1:7" ht="15">
      <c r="A119" s="544"/>
      <c r="B119" s="545"/>
      <c r="C119" s="546"/>
      <c r="D119" s="547"/>
      <c r="E119" s="548"/>
      <c r="F119" s="549"/>
      <c r="G119" s="18"/>
    </row>
    <row r="120" spans="1:7" s="58" customFormat="1" ht="15.75" thickBot="1">
      <c r="A120" s="120"/>
      <c r="B120" s="121" t="s">
        <v>210</v>
      </c>
      <c r="C120" s="122"/>
      <c r="D120" s="123" t="s">
        <v>12</v>
      </c>
      <c r="E120" s="124"/>
      <c r="F120" s="160">
        <f>SUM(F89:F118)</f>
        <v>0</v>
      </c>
      <c r="G120" s="57"/>
    </row>
    <row r="121" spans="1:7" ht="15.75" thickTop="1">
      <c r="A121" s="363"/>
      <c r="B121" s="367"/>
      <c r="C121" s="364"/>
      <c r="D121" s="117"/>
      <c r="E121" s="94"/>
      <c r="F121" s="157"/>
      <c r="G121" s="18"/>
    </row>
    <row r="122" spans="1:7" ht="15.75" thickBot="1">
      <c r="A122" s="365"/>
      <c r="B122" s="368"/>
      <c r="C122" s="366"/>
      <c r="D122" s="119"/>
      <c r="E122" s="99"/>
      <c r="F122" s="158"/>
      <c r="G122" s="18"/>
    </row>
    <row r="123" spans="1:7" s="56" customFormat="1" ht="13.5" customHeight="1" thickTop="1">
      <c r="A123" s="51" t="s">
        <v>6</v>
      </c>
      <c r="B123" s="29" t="s">
        <v>7</v>
      </c>
      <c r="C123" s="34" t="s">
        <v>13</v>
      </c>
      <c r="D123" s="36" t="s">
        <v>14</v>
      </c>
      <c r="E123" s="40" t="s">
        <v>15</v>
      </c>
      <c r="F123" s="149" t="s">
        <v>22</v>
      </c>
      <c r="G123" s="55"/>
    </row>
    <row r="124" spans="1:7" s="56" customFormat="1" ht="13.5" customHeight="1">
      <c r="A124" s="53"/>
      <c r="B124" s="30"/>
      <c r="C124" s="35"/>
      <c r="D124" s="37"/>
      <c r="E124" s="41"/>
      <c r="F124" s="150"/>
      <c r="G124" s="55"/>
    </row>
    <row r="125" spans="1:7" s="56" customFormat="1" ht="13.5" customHeight="1">
      <c r="A125" s="53"/>
      <c r="B125" s="31" t="s">
        <v>227</v>
      </c>
      <c r="C125" s="35"/>
      <c r="D125" s="37"/>
      <c r="E125" s="41"/>
      <c r="F125" s="150"/>
      <c r="G125" s="55"/>
    </row>
    <row r="126" spans="1:7" s="56" customFormat="1" ht="13.5" customHeight="1">
      <c r="A126" s="53"/>
      <c r="B126" s="30"/>
      <c r="C126" s="35"/>
      <c r="D126" s="37"/>
      <c r="E126" s="41"/>
      <c r="F126" s="150"/>
      <c r="G126" s="55"/>
    </row>
    <row r="127" spans="1:7" s="56" customFormat="1" ht="13.5" customHeight="1">
      <c r="A127" s="53"/>
      <c r="B127" s="30"/>
      <c r="C127" s="35"/>
      <c r="D127" s="37"/>
      <c r="E127" s="41"/>
      <c r="F127" s="150"/>
      <c r="G127" s="55"/>
    </row>
    <row r="128" spans="1:7" s="56" customFormat="1" ht="15">
      <c r="A128" s="53"/>
      <c r="B128" s="59" t="s">
        <v>206</v>
      </c>
      <c r="C128" s="35"/>
      <c r="D128" s="37"/>
      <c r="E128" s="41"/>
      <c r="F128" s="150"/>
      <c r="G128" s="55"/>
    </row>
    <row r="129" spans="1:7" s="58" customFormat="1" ht="15">
      <c r="A129" s="54"/>
      <c r="B129" s="127" t="s">
        <v>211</v>
      </c>
      <c r="C129" s="32"/>
      <c r="D129" s="19" t="s">
        <v>12</v>
      </c>
      <c r="E129" s="70"/>
      <c r="F129" s="155">
        <f>F120</f>
        <v>0</v>
      </c>
      <c r="G129" s="57"/>
    </row>
    <row r="130" spans="1:7" s="58" customFormat="1" ht="15">
      <c r="A130" s="54"/>
      <c r="B130" s="127"/>
      <c r="C130" s="32"/>
      <c r="D130" s="19"/>
      <c r="E130" s="70"/>
      <c r="F130" s="155"/>
      <c r="G130" s="57"/>
    </row>
    <row r="131" spans="1:7" s="58" customFormat="1" ht="15">
      <c r="A131" s="54"/>
      <c r="B131" s="108" t="s">
        <v>250</v>
      </c>
      <c r="C131" s="32"/>
      <c r="D131" s="19"/>
      <c r="E131" s="70"/>
      <c r="F131" s="155"/>
      <c r="G131" s="57"/>
    </row>
    <row r="132" spans="1:7" s="58" customFormat="1" ht="15">
      <c r="A132" s="54"/>
      <c r="B132" s="127"/>
      <c r="C132" s="32"/>
      <c r="D132" s="19"/>
      <c r="E132" s="70"/>
      <c r="F132" s="155"/>
      <c r="G132" s="57"/>
    </row>
    <row r="133" spans="1:7" ht="38.25">
      <c r="A133" s="358"/>
      <c r="B133" s="369" t="s">
        <v>344</v>
      </c>
      <c r="C133" s="211"/>
      <c r="D133" s="12"/>
      <c r="E133" s="43"/>
      <c r="F133" s="151"/>
      <c r="G133" s="18"/>
    </row>
    <row r="134" spans="1:7" ht="15">
      <c r="A134" s="358"/>
      <c r="B134" s="202"/>
      <c r="C134" s="211"/>
      <c r="D134" s="12"/>
      <c r="E134" s="43"/>
      <c r="F134" s="151"/>
      <c r="G134" s="18"/>
    </row>
    <row r="135" spans="1:7" ht="15">
      <c r="A135" s="358" t="s">
        <v>10</v>
      </c>
      <c r="B135" s="72" t="s">
        <v>209</v>
      </c>
      <c r="C135" s="211" t="s">
        <v>201</v>
      </c>
      <c r="D135" s="12">
        <v>47</v>
      </c>
      <c r="E135" s="481"/>
      <c r="F135" s="151">
        <f>D135*E135</f>
        <v>0</v>
      </c>
      <c r="G135" s="18"/>
    </row>
    <row r="136" spans="1:7" ht="15">
      <c r="A136" s="358"/>
      <c r="B136" s="72"/>
      <c r="C136" s="211"/>
      <c r="D136" s="12"/>
      <c r="E136" s="43"/>
      <c r="F136" s="151"/>
      <c r="G136" s="18"/>
    </row>
    <row r="137" spans="1:7" ht="15">
      <c r="A137" s="50"/>
      <c r="B137" s="357" t="s">
        <v>456</v>
      </c>
      <c r="C137" s="22"/>
      <c r="D137" s="38"/>
      <c r="E137" s="42"/>
      <c r="F137" s="371"/>
      <c r="G137" s="18"/>
    </row>
    <row r="138" spans="1:7" ht="15">
      <c r="A138" s="50"/>
      <c r="B138" s="72"/>
      <c r="C138" s="22"/>
      <c r="D138" s="38"/>
      <c r="E138" s="42"/>
      <c r="F138" s="371"/>
      <c r="G138" s="18"/>
    </row>
    <row r="139" spans="1:7" ht="15">
      <c r="A139" s="50" t="s">
        <v>3</v>
      </c>
      <c r="B139" s="72" t="s">
        <v>457</v>
      </c>
      <c r="C139" s="211" t="s">
        <v>4</v>
      </c>
      <c r="D139" s="372">
        <v>212</v>
      </c>
      <c r="E139" s="481"/>
      <c r="F139" s="374">
        <f>D139*E139</f>
        <v>0</v>
      </c>
      <c r="G139" s="18"/>
    </row>
    <row r="140" spans="1:7" ht="15">
      <c r="A140" s="358"/>
      <c r="B140" s="128"/>
      <c r="C140" s="211"/>
      <c r="D140" s="12"/>
      <c r="E140" s="43"/>
      <c r="F140" s="151"/>
      <c r="G140" s="18"/>
    </row>
    <row r="141" spans="1:7" ht="15">
      <c r="A141" s="358"/>
      <c r="B141" s="128"/>
      <c r="C141" s="211"/>
      <c r="D141" s="12"/>
      <c r="E141" s="43"/>
      <c r="F141" s="151"/>
      <c r="G141" s="18"/>
    </row>
    <row r="142" spans="1:7" ht="15">
      <c r="A142" s="358"/>
      <c r="B142" s="128"/>
      <c r="C142" s="211"/>
      <c r="D142" s="12"/>
      <c r="E142" s="43"/>
      <c r="F142" s="151"/>
      <c r="G142" s="18"/>
    </row>
    <row r="143" spans="1:7" ht="15">
      <c r="A143" s="358"/>
      <c r="B143" s="128"/>
      <c r="C143" s="211"/>
      <c r="D143" s="12"/>
      <c r="E143" s="43"/>
      <c r="F143" s="151"/>
      <c r="G143" s="18"/>
    </row>
    <row r="144" spans="1:7" ht="15">
      <c r="A144" s="358"/>
      <c r="B144" s="128"/>
      <c r="C144" s="211"/>
      <c r="D144" s="12"/>
      <c r="E144" s="43"/>
      <c r="F144" s="151"/>
      <c r="G144" s="18"/>
    </row>
    <row r="145" spans="1:7" ht="15">
      <c r="A145" s="358"/>
      <c r="B145" s="128"/>
      <c r="C145" s="211"/>
      <c r="D145" s="12"/>
      <c r="E145" s="43"/>
      <c r="F145" s="151"/>
      <c r="G145" s="18"/>
    </row>
    <row r="146" spans="1:7" ht="15">
      <c r="A146" s="358"/>
      <c r="B146" s="128"/>
      <c r="C146" s="211"/>
      <c r="D146" s="12"/>
      <c r="E146" s="43"/>
      <c r="F146" s="151"/>
      <c r="G146" s="18"/>
    </row>
    <row r="147" spans="1:7" ht="15">
      <c r="A147" s="358"/>
      <c r="B147" s="128"/>
      <c r="C147" s="211"/>
      <c r="D147" s="12"/>
      <c r="E147" s="43"/>
      <c r="F147" s="151"/>
      <c r="G147" s="18"/>
    </row>
    <row r="148" spans="1:7" ht="15">
      <c r="A148" s="358"/>
      <c r="B148" s="128"/>
      <c r="C148" s="211"/>
      <c r="D148" s="12"/>
      <c r="E148" s="43"/>
      <c r="F148" s="151"/>
      <c r="G148" s="18"/>
    </row>
    <row r="149" spans="1:7" ht="15">
      <c r="A149" s="358"/>
      <c r="B149" s="128"/>
      <c r="C149" s="211"/>
      <c r="D149" s="12"/>
      <c r="E149" s="43"/>
      <c r="F149" s="151"/>
      <c r="G149" s="18"/>
    </row>
    <row r="150" spans="1:7" ht="15">
      <c r="A150" s="358"/>
      <c r="B150" s="128"/>
      <c r="C150" s="211"/>
      <c r="D150" s="12"/>
      <c r="E150" s="43"/>
      <c r="F150" s="151"/>
      <c r="G150" s="18"/>
    </row>
    <row r="151" spans="1:7" ht="15">
      <c r="A151" s="358"/>
      <c r="B151" s="128"/>
      <c r="C151" s="211"/>
      <c r="D151" s="12"/>
      <c r="E151" s="43"/>
      <c r="F151" s="151"/>
      <c r="G151" s="18"/>
    </row>
    <row r="152" spans="1:7" ht="15">
      <c r="A152" s="358"/>
      <c r="B152" s="128"/>
      <c r="C152" s="211"/>
      <c r="D152" s="12"/>
      <c r="E152" s="43"/>
      <c r="F152" s="151"/>
      <c r="G152" s="18"/>
    </row>
    <row r="153" spans="1:7" ht="15">
      <c r="A153" s="358"/>
      <c r="B153" s="128"/>
      <c r="C153" s="211"/>
      <c r="D153" s="12"/>
      <c r="E153" s="43"/>
      <c r="F153" s="151"/>
      <c r="G153" s="18"/>
    </row>
    <row r="154" spans="1:7" ht="15">
      <c r="A154" s="358"/>
      <c r="B154" s="128"/>
      <c r="C154" s="211"/>
      <c r="D154" s="12"/>
      <c r="E154" s="43"/>
      <c r="F154" s="151"/>
      <c r="G154" s="18"/>
    </row>
    <row r="155" spans="1:7" ht="15">
      <c r="A155" s="358"/>
      <c r="B155" s="128"/>
      <c r="C155" s="211"/>
      <c r="D155" s="12"/>
      <c r="E155" s="43"/>
      <c r="F155" s="151"/>
      <c r="G155" s="18"/>
    </row>
    <row r="156" spans="1:7" ht="15">
      <c r="A156" s="358"/>
      <c r="B156" s="128"/>
      <c r="C156" s="211"/>
      <c r="D156" s="12"/>
      <c r="E156" s="43"/>
      <c r="F156" s="151"/>
      <c r="G156" s="18"/>
    </row>
    <row r="157" spans="1:7" ht="15">
      <c r="A157" s="358"/>
      <c r="B157" s="128"/>
      <c r="C157" s="211"/>
      <c r="D157" s="12"/>
      <c r="E157" s="43"/>
      <c r="F157" s="151"/>
      <c r="G157" s="18"/>
    </row>
    <row r="158" spans="1:7" ht="15">
      <c r="A158" s="358"/>
      <c r="B158" s="128"/>
      <c r="C158" s="211"/>
      <c r="D158" s="12"/>
      <c r="E158" s="43"/>
      <c r="F158" s="151"/>
      <c r="G158" s="18"/>
    </row>
    <row r="159" spans="1:7" ht="15">
      <c r="A159" s="358"/>
      <c r="B159" s="128"/>
      <c r="C159" s="211"/>
      <c r="D159" s="12"/>
      <c r="E159" s="43"/>
      <c r="F159" s="151"/>
      <c r="G159" s="18"/>
    </row>
    <row r="160" spans="1:7" ht="15">
      <c r="A160" s="358"/>
      <c r="B160" s="128"/>
      <c r="C160" s="211"/>
      <c r="D160" s="12"/>
      <c r="E160" s="43"/>
      <c r="F160" s="151"/>
      <c r="G160" s="18"/>
    </row>
    <row r="161" spans="1:7" ht="15">
      <c r="A161" s="358"/>
      <c r="B161" s="128"/>
      <c r="C161" s="211"/>
      <c r="D161" s="12"/>
      <c r="E161" s="43"/>
      <c r="F161" s="151"/>
      <c r="G161" s="18"/>
    </row>
    <row r="162" spans="1:7" ht="15">
      <c r="A162" s="358"/>
      <c r="B162" s="128"/>
      <c r="C162" s="211"/>
      <c r="D162" s="12"/>
      <c r="E162" s="43"/>
      <c r="F162" s="151"/>
      <c r="G162" s="18"/>
    </row>
    <row r="163" spans="1:7" ht="15">
      <c r="A163" s="358"/>
      <c r="B163" s="128"/>
      <c r="C163" s="211"/>
      <c r="D163" s="12"/>
      <c r="E163" s="43"/>
      <c r="F163" s="151"/>
      <c r="G163" s="18"/>
    </row>
    <row r="164" spans="1:7" ht="15">
      <c r="A164" s="358"/>
      <c r="B164" s="128"/>
      <c r="C164" s="211"/>
      <c r="D164" s="12"/>
      <c r="E164" s="43"/>
      <c r="F164" s="151"/>
      <c r="G164" s="18"/>
    </row>
    <row r="165" spans="1:7" ht="15">
      <c r="A165" s="358"/>
      <c r="B165" s="128"/>
      <c r="C165" s="211"/>
      <c r="D165" s="12"/>
      <c r="E165" s="43"/>
      <c r="F165" s="151"/>
      <c r="G165" s="18"/>
    </row>
    <row r="166" spans="1:7" ht="15">
      <c r="A166" s="358"/>
      <c r="B166" s="128"/>
      <c r="C166" s="211"/>
      <c r="D166" s="12"/>
      <c r="E166" s="43"/>
      <c r="F166" s="151"/>
      <c r="G166" s="18"/>
    </row>
    <row r="167" spans="1:7" ht="15">
      <c r="A167" s="358"/>
      <c r="B167" s="128"/>
      <c r="C167" s="211"/>
      <c r="D167" s="12"/>
      <c r="E167" s="43"/>
      <c r="F167" s="151"/>
      <c r="G167" s="18"/>
    </row>
    <row r="168" spans="1:7" ht="15">
      <c r="A168" s="537"/>
      <c r="B168" s="538" t="s">
        <v>228</v>
      </c>
      <c r="C168" s="539"/>
      <c r="D168" s="540"/>
      <c r="E168" s="541"/>
      <c r="F168" s="542"/>
      <c r="G168" s="18"/>
    </row>
    <row r="169" spans="1:7" s="58" customFormat="1" ht="15.75" thickBot="1">
      <c r="A169" s="120"/>
      <c r="B169" s="543" t="s">
        <v>216</v>
      </c>
      <c r="C169" s="122"/>
      <c r="D169" s="123" t="s">
        <v>22</v>
      </c>
      <c r="E169" s="124"/>
      <c r="F169" s="160">
        <f>SUM(F128:F167)</f>
        <v>0</v>
      </c>
      <c r="G169" s="57"/>
    </row>
    <row r="170" spans="1:7" ht="15.75" thickTop="1">
      <c r="A170" s="363"/>
      <c r="B170" s="116"/>
      <c r="C170" s="364"/>
      <c r="D170" s="117"/>
      <c r="E170" s="94"/>
      <c r="F170" s="157"/>
      <c r="G170" s="18"/>
    </row>
    <row r="171" spans="1:7" ht="15.75" thickBot="1">
      <c r="A171" s="365"/>
      <c r="B171" s="118"/>
      <c r="C171" s="366"/>
      <c r="D171" s="119"/>
      <c r="E171" s="99"/>
      <c r="F171" s="158"/>
      <c r="G171" s="18"/>
    </row>
    <row r="172" spans="1:7" s="56" customFormat="1" ht="13.5" customHeight="1" thickTop="1">
      <c r="A172" s="51" t="s">
        <v>6</v>
      </c>
      <c r="B172" s="29" t="s">
        <v>7</v>
      </c>
      <c r="C172" s="34" t="s">
        <v>13</v>
      </c>
      <c r="D172" s="36" t="s">
        <v>14</v>
      </c>
      <c r="E172" s="40" t="s">
        <v>15</v>
      </c>
      <c r="F172" s="149" t="s">
        <v>22</v>
      </c>
      <c r="G172" s="55"/>
    </row>
    <row r="173" spans="1:7" s="56" customFormat="1" ht="13.5" customHeight="1">
      <c r="A173" s="53"/>
      <c r="B173" s="31" t="s">
        <v>229</v>
      </c>
      <c r="C173" s="35"/>
      <c r="D173" s="37"/>
      <c r="E173" s="41"/>
      <c r="F173" s="150"/>
      <c r="G173" s="55"/>
    </row>
    <row r="174" spans="1:7" s="56" customFormat="1" ht="13.5" customHeight="1">
      <c r="A174" s="53"/>
      <c r="B174" s="31"/>
      <c r="C174" s="35"/>
      <c r="D174" s="37"/>
      <c r="E174" s="41"/>
      <c r="F174" s="150"/>
      <c r="G174" s="55"/>
    </row>
    <row r="175" spans="1:7" s="56" customFormat="1" ht="15">
      <c r="A175" s="53"/>
      <c r="B175" s="59" t="s">
        <v>217</v>
      </c>
      <c r="C175" s="35"/>
      <c r="D175" s="37"/>
      <c r="E175" s="41"/>
      <c r="F175" s="150"/>
      <c r="G175" s="55"/>
    </row>
    <row r="176" spans="1:7" s="56" customFormat="1" ht="15">
      <c r="A176" s="53"/>
      <c r="B176" s="59"/>
      <c r="C176" s="35"/>
      <c r="D176" s="37"/>
      <c r="E176" s="41"/>
      <c r="F176" s="150"/>
      <c r="G176" s="55"/>
    </row>
    <row r="177" spans="1:7" s="56" customFormat="1" ht="15">
      <c r="A177" s="53"/>
      <c r="B177" s="356" t="s">
        <v>26</v>
      </c>
      <c r="C177" s="35"/>
      <c r="D177" s="37"/>
      <c r="E177" s="41"/>
      <c r="F177" s="150"/>
      <c r="G177" s="55"/>
    </row>
    <row r="178" spans="1:7" s="56" customFormat="1" ht="15">
      <c r="A178" s="53"/>
      <c r="B178" s="356"/>
      <c r="C178" s="35"/>
      <c r="D178" s="37"/>
      <c r="E178" s="41"/>
      <c r="F178" s="150"/>
      <c r="G178" s="55"/>
    </row>
    <row r="179" spans="1:7" s="56" customFormat="1" ht="15">
      <c r="A179" s="48"/>
      <c r="B179" s="59" t="s">
        <v>38</v>
      </c>
      <c r="C179" s="35"/>
      <c r="D179" s="37"/>
      <c r="E179" s="41"/>
      <c r="F179" s="150"/>
      <c r="G179" s="55"/>
    </row>
    <row r="180" spans="1:7" s="56" customFormat="1" ht="15">
      <c r="A180" s="48"/>
      <c r="B180" s="69"/>
      <c r="C180" s="35"/>
      <c r="D180" s="37"/>
      <c r="E180" s="41"/>
      <c r="F180" s="150"/>
      <c r="G180" s="55"/>
    </row>
    <row r="181" spans="1:7" s="56" customFormat="1" ht="25.5">
      <c r="A181" s="48"/>
      <c r="B181" s="44" t="s">
        <v>410</v>
      </c>
      <c r="C181" s="35"/>
      <c r="D181" s="37"/>
      <c r="E181" s="41"/>
      <c r="F181" s="150"/>
      <c r="G181" s="55"/>
    </row>
    <row r="182" spans="1:7" s="56" customFormat="1" ht="15">
      <c r="A182" s="48"/>
      <c r="B182" s="44"/>
      <c r="C182" s="35"/>
      <c r="D182" s="37"/>
      <c r="E182" s="41"/>
      <c r="F182" s="150"/>
      <c r="G182" s="55"/>
    </row>
    <row r="183" spans="1:7" s="56" customFormat="1" ht="51">
      <c r="A183" s="48"/>
      <c r="B183" s="44" t="s">
        <v>404</v>
      </c>
      <c r="C183" s="35"/>
      <c r="D183" s="37"/>
      <c r="E183" s="41"/>
      <c r="F183" s="150"/>
      <c r="G183" s="55"/>
    </row>
    <row r="184" spans="1:7" s="56" customFormat="1" ht="15">
      <c r="A184" s="48"/>
      <c r="B184" s="44"/>
      <c r="C184" s="35"/>
      <c r="D184" s="37"/>
      <c r="E184" s="41"/>
      <c r="F184" s="150"/>
      <c r="G184" s="55"/>
    </row>
    <row r="185" spans="1:7" ht="15">
      <c r="A185" s="358"/>
      <c r="B185" s="31" t="s">
        <v>208</v>
      </c>
      <c r="C185" s="211"/>
      <c r="D185" s="12"/>
      <c r="E185" s="43"/>
      <c r="F185" s="151"/>
      <c r="G185" s="18"/>
    </row>
    <row r="186" spans="1:7" ht="15">
      <c r="A186" s="358"/>
      <c r="B186" s="31"/>
      <c r="C186" s="211"/>
      <c r="D186" s="12"/>
      <c r="E186" s="43"/>
      <c r="F186" s="151"/>
      <c r="G186" s="18"/>
    </row>
    <row r="187" spans="1:7" s="56" customFormat="1" ht="52.5" customHeight="1">
      <c r="A187" s="48"/>
      <c r="B187" s="357" t="s">
        <v>196</v>
      </c>
      <c r="C187" s="35"/>
      <c r="D187" s="37"/>
      <c r="E187" s="41"/>
      <c r="F187" s="150"/>
      <c r="G187" s="55"/>
    </row>
    <row r="188" spans="1:7" s="56" customFormat="1" ht="15">
      <c r="A188" s="48"/>
      <c r="B188" s="44"/>
      <c r="C188" s="35"/>
      <c r="D188" s="37"/>
      <c r="E188" s="41"/>
      <c r="F188" s="150"/>
      <c r="G188" s="55"/>
    </row>
    <row r="189" spans="1:7" ht="15">
      <c r="A189" s="358" t="s">
        <v>10</v>
      </c>
      <c r="B189" s="86" t="s">
        <v>341</v>
      </c>
      <c r="C189" s="211" t="s">
        <v>4</v>
      </c>
      <c r="D189" s="12">
        <v>1462</v>
      </c>
      <c r="E189" s="481"/>
      <c r="F189" s="151">
        <f>D189*E189</f>
        <v>0</v>
      </c>
      <c r="G189" s="18"/>
    </row>
    <row r="190" spans="1:7" ht="15">
      <c r="A190" s="358"/>
      <c r="B190" s="86"/>
      <c r="C190" s="211"/>
      <c r="D190" s="12"/>
      <c r="E190" s="43"/>
      <c r="F190" s="151"/>
      <c r="G190" s="18"/>
    </row>
    <row r="191" spans="1:7" ht="15">
      <c r="A191" s="358"/>
      <c r="B191" s="31" t="s">
        <v>207</v>
      </c>
      <c r="C191" s="211"/>
      <c r="D191" s="12"/>
      <c r="E191" s="43"/>
      <c r="F191" s="151"/>
      <c r="G191" s="18"/>
    </row>
    <row r="192" spans="1:7" ht="15">
      <c r="A192" s="358"/>
      <c r="B192" s="31"/>
      <c r="C192" s="211"/>
      <c r="D192" s="12"/>
      <c r="E192" s="43"/>
      <c r="F192" s="151"/>
      <c r="G192" s="18"/>
    </row>
    <row r="193" spans="1:7" ht="50.25" customHeight="1">
      <c r="A193" s="358"/>
      <c r="B193" s="357" t="s">
        <v>200</v>
      </c>
      <c r="C193" s="211"/>
      <c r="D193" s="12"/>
      <c r="E193" s="43"/>
      <c r="F193" s="151"/>
      <c r="G193" s="18"/>
    </row>
    <row r="194" spans="1:7" ht="15">
      <c r="A194" s="358"/>
      <c r="B194" s="86"/>
      <c r="C194" s="211"/>
      <c r="D194" s="12"/>
      <c r="E194" s="43"/>
      <c r="F194" s="151"/>
      <c r="G194" s="18"/>
    </row>
    <row r="195" spans="1:7" ht="15">
      <c r="A195" s="358" t="s">
        <v>3</v>
      </c>
      <c r="B195" s="86" t="s">
        <v>336</v>
      </c>
      <c r="C195" s="211" t="s">
        <v>4</v>
      </c>
      <c r="D195" s="12">
        <v>1484</v>
      </c>
      <c r="E195" s="481"/>
      <c r="F195" s="151">
        <f>D195*E195</f>
        <v>0</v>
      </c>
      <c r="G195" s="18"/>
    </row>
    <row r="196" spans="1:7" ht="15">
      <c r="A196" s="358"/>
      <c r="B196" s="86"/>
      <c r="C196" s="211"/>
      <c r="D196" s="12"/>
      <c r="E196" s="43"/>
      <c r="F196" s="151"/>
      <c r="G196" s="18"/>
    </row>
    <row r="197" spans="1:7" ht="15">
      <c r="A197" s="358" t="s">
        <v>11</v>
      </c>
      <c r="B197" s="86" t="s">
        <v>334</v>
      </c>
      <c r="C197" s="211" t="s">
        <v>4</v>
      </c>
      <c r="D197" s="12">
        <v>280</v>
      </c>
      <c r="E197" s="481"/>
      <c r="F197" s="151">
        <f>D197*E197</f>
        <v>0</v>
      </c>
      <c r="G197" s="18"/>
    </row>
    <row r="198" spans="1:7" ht="15">
      <c r="A198" s="358"/>
      <c r="B198" s="86"/>
      <c r="C198" s="211"/>
      <c r="D198" s="12"/>
      <c r="E198" s="43"/>
      <c r="F198" s="151"/>
      <c r="G198" s="18"/>
    </row>
    <row r="199" spans="1:7" ht="15">
      <c r="A199" s="358" t="s">
        <v>2</v>
      </c>
      <c r="B199" s="86" t="s">
        <v>335</v>
      </c>
      <c r="C199" s="211" t="s">
        <v>4</v>
      </c>
      <c r="D199" s="12">
        <v>49</v>
      </c>
      <c r="E199" s="481"/>
      <c r="F199" s="151">
        <f>D199*E199</f>
        <v>0</v>
      </c>
      <c r="G199" s="18"/>
    </row>
    <row r="200" spans="1:7" ht="15">
      <c r="A200" s="358"/>
      <c r="B200" s="86"/>
      <c r="C200" s="211"/>
      <c r="D200" s="12"/>
      <c r="E200" s="43"/>
      <c r="F200" s="151"/>
      <c r="G200" s="18"/>
    </row>
    <row r="201" spans="1:7" ht="15">
      <c r="A201" s="358" t="s">
        <v>18</v>
      </c>
      <c r="B201" s="86" t="s">
        <v>202</v>
      </c>
      <c r="C201" s="211" t="s">
        <v>4</v>
      </c>
      <c r="D201" s="12">
        <v>20</v>
      </c>
      <c r="E201" s="481"/>
      <c r="F201" s="151">
        <f>D201*E201</f>
        <v>0</v>
      </c>
      <c r="G201" s="18"/>
    </row>
    <row r="202" spans="1:7" ht="15">
      <c r="A202" s="358"/>
      <c r="B202" s="86"/>
      <c r="C202" s="211"/>
      <c r="D202" s="12"/>
      <c r="E202" s="43"/>
      <c r="F202" s="151"/>
      <c r="G202" s="18"/>
    </row>
    <row r="203" spans="1:7" ht="15">
      <c r="A203" s="358"/>
      <c r="B203" s="108" t="s">
        <v>198</v>
      </c>
      <c r="C203" s="211"/>
      <c r="D203" s="12"/>
      <c r="E203" s="43"/>
      <c r="F203" s="151"/>
      <c r="G203" s="18"/>
    </row>
    <row r="204" spans="1:7" ht="15">
      <c r="A204" s="358"/>
      <c r="B204" s="108"/>
      <c r="C204" s="211"/>
      <c r="D204" s="12"/>
      <c r="E204" s="43"/>
      <c r="F204" s="151"/>
      <c r="G204" s="18"/>
    </row>
    <row r="205" spans="1:7" ht="38.25">
      <c r="A205" s="358"/>
      <c r="B205" s="357" t="s">
        <v>333</v>
      </c>
      <c r="C205" s="211"/>
      <c r="D205" s="12"/>
      <c r="E205" s="43"/>
      <c r="F205" s="151"/>
      <c r="G205" s="18"/>
    </row>
    <row r="206" spans="1:7" ht="15">
      <c r="A206" s="358"/>
      <c r="B206" s="357"/>
      <c r="C206" s="211"/>
      <c r="D206" s="12"/>
      <c r="E206" s="43"/>
      <c r="F206" s="151"/>
      <c r="G206" s="18"/>
    </row>
    <row r="207" spans="1:7" ht="15">
      <c r="A207" s="358" t="s">
        <v>19</v>
      </c>
      <c r="B207" s="202" t="s">
        <v>272</v>
      </c>
      <c r="C207" s="211" t="s">
        <v>201</v>
      </c>
      <c r="D207" s="12">
        <v>40</v>
      </c>
      <c r="E207" s="481"/>
      <c r="F207" s="151">
        <f>D207*E207</f>
        <v>0</v>
      </c>
      <c r="G207" s="18"/>
    </row>
    <row r="208" spans="1:7" ht="15">
      <c r="A208" s="358"/>
      <c r="B208" s="202"/>
      <c r="C208" s="211"/>
      <c r="D208" s="12"/>
      <c r="E208" s="43"/>
      <c r="F208" s="151"/>
      <c r="G208" s="18"/>
    </row>
    <row r="209" spans="1:7" ht="15">
      <c r="A209" s="544"/>
      <c r="B209" s="545"/>
      <c r="C209" s="546"/>
      <c r="D209" s="547"/>
      <c r="E209" s="548"/>
      <c r="F209" s="549"/>
      <c r="G209" s="18"/>
    </row>
    <row r="210" spans="1:7" s="58" customFormat="1" ht="15.75" thickBot="1">
      <c r="A210" s="120"/>
      <c r="B210" s="121" t="s">
        <v>210</v>
      </c>
      <c r="C210" s="122"/>
      <c r="D210" s="123" t="s">
        <v>22</v>
      </c>
      <c r="E210" s="124"/>
      <c r="F210" s="160">
        <f>SUM(F178:F208)</f>
        <v>0</v>
      </c>
      <c r="G210" s="57"/>
    </row>
    <row r="211" spans="1:7" ht="15.75" thickTop="1">
      <c r="A211" s="363"/>
      <c r="B211" s="367"/>
      <c r="C211" s="364"/>
      <c r="D211" s="117"/>
      <c r="E211" s="94"/>
      <c r="F211" s="157"/>
      <c r="G211" s="18"/>
    </row>
    <row r="212" spans="1:7" ht="15.75" thickBot="1">
      <c r="A212" s="365"/>
      <c r="B212" s="368"/>
      <c r="C212" s="366"/>
      <c r="D212" s="119"/>
      <c r="E212" s="99"/>
      <c r="F212" s="158"/>
      <c r="G212" s="18"/>
    </row>
    <row r="213" spans="1:7" s="56" customFormat="1" ht="13.5" customHeight="1" thickTop="1">
      <c r="A213" s="51" t="s">
        <v>6</v>
      </c>
      <c r="B213" s="29" t="s">
        <v>7</v>
      </c>
      <c r="C213" s="34" t="s">
        <v>13</v>
      </c>
      <c r="D213" s="36" t="s">
        <v>14</v>
      </c>
      <c r="E213" s="40" t="s">
        <v>15</v>
      </c>
      <c r="F213" s="149" t="s">
        <v>22</v>
      </c>
      <c r="G213" s="55"/>
    </row>
    <row r="214" spans="1:7" s="56" customFormat="1" ht="13.5" customHeight="1">
      <c r="A214" s="53"/>
      <c r="B214" s="30"/>
      <c r="C214" s="35"/>
      <c r="D214" s="37"/>
      <c r="E214" s="41"/>
      <c r="F214" s="150"/>
      <c r="G214" s="55"/>
    </row>
    <row r="215" spans="1:7" s="56" customFormat="1" ht="13.5" customHeight="1">
      <c r="A215" s="53"/>
      <c r="B215" s="31" t="s">
        <v>229</v>
      </c>
      <c r="C215" s="35"/>
      <c r="D215" s="37"/>
      <c r="E215" s="41"/>
      <c r="F215" s="150"/>
      <c r="G215" s="55"/>
    </row>
    <row r="216" spans="1:7" s="56" customFormat="1" ht="13.5" customHeight="1">
      <c r="A216" s="53"/>
      <c r="B216" s="31"/>
      <c r="C216" s="35"/>
      <c r="D216" s="37"/>
      <c r="E216" s="41"/>
      <c r="F216" s="150"/>
      <c r="G216" s="55"/>
    </row>
    <row r="217" spans="1:7" s="56" customFormat="1" ht="13.5" customHeight="1">
      <c r="A217" s="53"/>
      <c r="B217" s="59" t="s">
        <v>293</v>
      </c>
      <c r="C217" s="35"/>
      <c r="D217" s="37"/>
      <c r="E217" s="41"/>
      <c r="F217" s="150"/>
      <c r="G217" s="55"/>
    </row>
    <row r="218" spans="1:7" s="56" customFormat="1" ht="15">
      <c r="A218" s="53"/>
      <c r="B218" s="59"/>
      <c r="C218" s="35"/>
      <c r="D218" s="37"/>
      <c r="E218" s="41"/>
      <c r="F218" s="150"/>
      <c r="G218" s="55"/>
    </row>
    <row r="219" spans="1:7" s="58" customFormat="1" ht="15">
      <c r="A219" s="54"/>
      <c r="B219" s="127" t="s">
        <v>211</v>
      </c>
      <c r="C219" s="32"/>
      <c r="D219" s="19" t="s">
        <v>22</v>
      </c>
      <c r="E219" s="70"/>
      <c r="F219" s="155">
        <f>F210</f>
        <v>0</v>
      </c>
      <c r="G219" s="57"/>
    </row>
    <row r="220" spans="1:7" ht="15">
      <c r="A220" s="358"/>
      <c r="B220" s="202"/>
      <c r="C220" s="211"/>
      <c r="D220" s="12"/>
      <c r="E220" s="43"/>
      <c r="F220" s="151"/>
      <c r="G220" s="18"/>
    </row>
    <row r="221" spans="1:7" ht="15">
      <c r="A221" s="50"/>
      <c r="B221" s="357" t="s">
        <v>456</v>
      </c>
      <c r="C221" s="22"/>
      <c r="D221" s="38"/>
      <c r="E221" s="42"/>
      <c r="F221" s="371"/>
      <c r="G221" s="18"/>
    </row>
    <row r="222" spans="1:7" ht="15">
      <c r="A222" s="50"/>
      <c r="B222" s="72"/>
      <c r="C222" s="22"/>
      <c r="D222" s="38"/>
      <c r="E222" s="42"/>
      <c r="F222" s="371"/>
      <c r="G222" s="18"/>
    </row>
    <row r="223" spans="1:7" ht="15">
      <c r="A223" s="50" t="s">
        <v>10</v>
      </c>
      <c r="B223" s="72" t="s">
        <v>457</v>
      </c>
      <c r="C223" s="211" t="s">
        <v>4</v>
      </c>
      <c r="D223" s="372">
        <v>212</v>
      </c>
      <c r="E223" s="483"/>
      <c r="F223" s="374">
        <f>D223*E223</f>
        <v>0</v>
      </c>
      <c r="G223" s="18"/>
    </row>
    <row r="224" spans="1:7" ht="15">
      <c r="A224" s="50"/>
      <c r="B224" s="72"/>
      <c r="C224" s="211"/>
      <c r="D224" s="372"/>
      <c r="E224" s="373"/>
      <c r="F224" s="374"/>
      <c r="G224" s="18"/>
    </row>
    <row r="225" spans="1:7" ht="15">
      <c r="A225" s="50"/>
      <c r="B225" s="72"/>
      <c r="C225" s="211"/>
      <c r="D225" s="372"/>
      <c r="E225" s="373"/>
      <c r="F225" s="374"/>
      <c r="G225" s="18"/>
    </row>
    <row r="226" spans="1:7" ht="15">
      <c r="A226" s="50"/>
      <c r="B226" s="72"/>
      <c r="C226" s="211"/>
      <c r="D226" s="372"/>
      <c r="E226" s="373"/>
      <c r="F226" s="374"/>
      <c r="G226" s="18"/>
    </row>
    <row r="227" spans="1:7" ht="15">
      <c r="A227" s="50"/>
      <c r="B227" s="72"/>
      <c r="C227" s="211"/>
      <c r="D227" s="372"/>
      <c r="E227" s="373"/>
      <c r="F227" s="374"/>
      <c r="G227" s="18"/>
    </row>
    <row r="228" spans="1:7" ht="15">
      <c r="A228" s="50"/>
      <c r="B228" s="72"/>
      <c r="C228" s="211"/>
      <c r="D228" s="372"/>
      <c r="E228" s="373"/>
      <c r="F228" s="374"/>
      <c r="G228" s="18"/>
    </row>
    <row r="229" spans="1:7" ht="15">
      <c r="A229" s="50"/>
      <c r="B229" s="72"/>
      <c r="C229" s="211"/>
      <c r="D229" s="372"/>
      <c r="E229" s="373"/>
      <c r="F229" s="374"/>
      <c r="G229" s="18"/>
    </row>
    <row r="230" spans="1:7" ht="15">
      <c r="A230" s="50"/>
      <c r="B230" s="72"/>
      <c r="C230" s="211"/>
      <c r="D230" s="372"/>
      <c r="E230" s="373"/>
      <c r="F230" s="374"/>
      <c r="G230" s="18"/>
    </row>
    <row r="231" spans="1:7" ht="15">
      <c r="A231" s="50"/>
      <c r="B231" s="72"/>
      <c r="C231" s="211"/>
      <c r="D231" s="372"/>
      <c r="E231" s="373"/>
      <c r="F231" s="374"/>
      <c r="G231" s="18"/>
    </row>
    <row r="232" spans="1:7" ht="15">
      <c r="A232" s="50"/>
      <c r="B232" s="72"/>
      <c r="C232" s="211"/>
      <c r="D232" s="372"/>
      <c r="E232" s="373"/>
      <c r="F232" s="374"/>
      <c r="G232" s="18"/>
    </row>
    <row r="233" spans="1:7" ht="15">
      <c r="A233" s="50"/>
      <c r="B233" s="72"/>
      <c r="C233" s="211"/>
      <c r="D233" s="372"/>
      <c r="E233" s="373"/>
      <c r="F233" s="374"/>
      <c r="G233" s="18"/>
    </row>
    <row r="234" spans="1:7" ht="15">
      <c r="A234" s="50"/>
      <c r="B234" s="72"/>
      <c r="C234" s="211"/>
      <c r="D234" s="372"/>
      <c r="E234" s="373"/>
      <c r="F234" s="374"/>
      <c r="G234" s="18"/>
    </row>
    <row r="235" spans="1:7" ht="15">
      <c r="A235" s="50"/>
      <c r="B235" s="72"/>
      <c r="C235" s="211"/>
      <c r="D235" s="372"/>
      <c r="E235" s="373"/>
      <c r="F235" s="374"/>
      <c r="G235" s="18"/>
    </row>
    <row r="236" spans="1:7" ht="15">
      <c r="A236" s="50"/>
      <c r="B236" s="72"/>
      <c r="C236" s="211"/>
      <c r="D236" s="372"/>
      <c r="E236" s="373"/>
      <c r="F236" s="374"/>
      <c r="G236" s="18"/>
    </row>
    <row r="237" spans="1:7" ht="15">
      <c r="A237" s="50"/>
      <c r="B237" s="72"/>
      <c r="C237" s="211"/>
      <c r="D237" s="372"/>
      <c r="E237" s="373"/>
      <c r="F237" s="374"/>
      <c r="G237" s="18"/>
    </row>
    <row r="238" spans="1:7" ht="15">
      <c r="A238" s="50"/>
      <c r="B238" s="72"/>
      <c r="C238" s="211"/>
      <c r="D238" s="372"/>
      <c r="E238" s="373"/>
      <c r="F238" s="374"/>
      <c r="G238" s="18"/>
    </row>
    <row r="239" spans="1:7" ht="15">
      <c r="A239" s="50"/>
      <c r="B239" s="72"/>
      <c r="C239" s="211"/>
      <c r="D239" s="372"/>
      <c r="E239" s="373"/>
      <c r="F239" s="374"/>
      <c r="G239" s="18"/>
    </row>
    <row r="240" spans="1:7" ht="15">
      <c r="A240" s="50"/>
      <c r="B240" s="72"/>
      <c r="C240" s="211"/>
      <c r="D240" s="372"/>
      <c r="E240" s="373"/>
      <c r="F240" s="374"/>
      <c r="G240" s="18"/>
    </row>
    <row r="241" spans="1:7" ht="15">
      <c r="A241" s="50"/>
      <c r="B241" s="72"/>
      <c r="C241" s="211"/>
      <c r="D241" s="372"/>
      <c r="E241" s="373"/>
      <c r="F241" s="374"/>
      <c r="G241" s="18"/>
    </row>
    <row r="242" spans="1:7" ht="15">
      <c r="A242" s="50"/>
      <c r="B242" s="72"/>
      <c r="C242" s="211"/>
      <c r="D242" s="372"/>
      <c r="E242" s="373"/>
      <c r="F242" s="374"/>
      <c r="G242" s="18"/>
    </row>
    <row r="243" spans="1:7" ht="15">
      <c r="A243" s="50"/>
      <c r="B243" s="72"/>
      <c r="C243" s="211"/>
      <c r="D243" s="372"/>
      <c r="E243" s="373"/>
      <c r="F243" s="374"/>
      <c r="G243" s="18"/>
    </row>
    <row r="244" spans="1:7" ht="15">
      <c r="A244" s="50"/>
      <c r="B244" s="72"/>
      <c r="C244" s="211"/>
      <c r="D244" s="372"/>
      <c r="E244" s="373"/>
      <c r="F244" s="374"/>
      <c r="G244" s="18"/>
    </row>
    <row r="245" spans="1:7" ht="15">
      <c r="A245" s="50"/>
      <c r="B245" s="72"/>
      <c r="C245" s="211"/>
      <c r="D245" s="372"/>
      <c r="E245" s="373"/>
      <c r="F245" s="374"/>
      <c r="G245" s="18"/>
    </row>
    <row r="246" spans="1:7" ht="15">
      <c r="A246" s="50"/>
      <c r="B246" s="72"/>
      <c r="C246" s="211"/>
      <c r="D246" s="372"/>
      <c r="E246" s="373"/>
      <c r="F246" s="374"/>
      <c r="G246" s="18"/>
    </row>
    <row r="247" spans="1:7" ht="15">
      <c r="A247" s="50"/>
      <c r="B247" s="72"/>
      <c r="C247" s="211"/>
      <c r="D247" s="372"/>
      <c r="E247" s="373"/>
      <c r="F247" s="374"/>
      <c r="G247" s="18"/>
    </row>
    <row r="248" spans="1:7" ht="15">
      <c r="A248" s="50"/>
      <c r="B248" s="72"/>
      <c r="C248" s="211"/>
      <c r="D248" s="372"/>
      <c r="E248" s="373"/>
      <c r="F248" s="374"/>
      <c r="G248" s="18"/>
    </row>
    <row r="249" spans="1:7" ht="15">
      <c r="A249" s="50"/>
      <c r="B249" s="72"/>
      <c r="C249" s="211"/>
      <c r="D249" s="372"/>
      <c r="E249" s="373"/>
      <c r="F249" s="374"/>
      <c r="G249" s="18"/>
    </row>
    <row r="250" spans="1:7" ht="15">
      <c r="A250" s="50"/>
      <c r="B250" s="72"/>
      <c r="C250" s="211"/>
      <c r="D250" s="372"/>
      <c r="E250" s="373"/>
      <c r="F250" s="374"/>
      <c r="G250" s="18"/>
    </row>
    <row r="251" spans="1:7" ht="15">
      <c r="A251" s="50"/>
      <c r="B251" s="72"/>
      <c r="C251" s="211"/>
      <c r="D251" s="372"/>
      <c r="E251" s="373"/>
      <c r="F251" s="374"/>
      <c r="G251" s="18"/>
    </row>
    <row r="252" spans="1:7" ht="15">
      <c r="A252" s="50"/>
      <c r="B252" s="72"/>
      <c r="C252" s="211"/>
      <c r="D252" s="372"/>
      <c r="E252" s="373"/>
      <c r="F252" s="374"/>
      <c r="G252" s="18"/>
    </row>
    <row r="253" spans="1:7" ht="15">
      <c r="A253" s="50"/>
      <c r="B253" s="72"/>
      <c r="C253" s="211"/>
      <c r="D253" s="372"/>
      <c r="E253" s="373"/>
      <c r="F253" s="374"/>
      <c r="G253" s="18"/>
    </row>
    <row r="254" spans="1:7" ht="15">
      <c r="A254" s="358"/>
      <c r="B254" s="202"/>
      <c r="C254" s="211"/>
      <c r="D254" s="12"/>
      <c r="E254" s="43"/>
      <c r="F254" s="151"/>
      <c r="G254" s="18"/>
    </row>
    <row r="255" spans="1:7" ht="15">
      <c r="A255" s="358"/>
      <c r="B255" s="202"/>
      <c r="C255" s="211"/>
      <c r="D255" s="12"/>
      <c r="E255" s="43"/>
      <c r="F255" s="151"/>
      <c r="G255" s="18"/>
    </row>
    <row r="256" spans="1:7" ht="15">
      <c r="A256" s="358"/>
      <c r="B256" s="202"/>
      <c r="C256" s="211"/>
      <c r="D256" s="12"/>
      <c r="E256" s="43"/>
      <c r="F256" s="151"/>
      <c r="G256" s="18"/>
    </row>
    <row r="257" spans="1:7" ht="15">
      <c r="A257" s="358"/>
      <c r="B257" s="202"/>
      <c r="C257" s="211"/>
      <c r="D257" s="12"/>
      <c r="E257" s="43"/>
      <c r="F257" s="151"/>
      <c r="G257" s="18"/>
    </row>
    <row r="258" spans="1:7" ht="15">
      <c r="A258" s="358"/>
      <c r="B258" s="202"/>
      <c r="C258" s="211"/>
      <c r="D258" s="12"/>
      <c r="E258" s="43"/>
      <c r="F258" s="151"/>
      <c r="G258" s="18"/>
    </row>
    <row r="259" spans="1:7" ht="15">
      <c r="A259" s="537"/>
      <c r="B259" s="538" t="s">
        <v>230</v>
      </c>
      <c r="C259" s="539"/>
      <c r="D259" s="540"/>
      <c r="E259" s="541"/>
      <c r="F259" s="542"/>
      <c r="G259" s="18"/>
    </row>
    <row r="260" spans="1:7" s="58" customFormat="1" ht="15.75" thickBot="1">
      <c r="A260" s="54"/>
      <c r="B260" s="33" t="s">
        <v>218</v>
      </c>
      <c r="C260" s="32"/>
      <c r="D260" s="19" t="s">
        <v>22</v>
      </c>
      <c r="E260" s="70"/>
      <c r="F260" s="155">
        <f>SUM(F219:F224)</f>
        <v>0</v>
      </c>
      <c r="G260" s="57"/>
    </row>
    <row r="261" spans="1:7" s="58" customFormat="1" ht="15.75" thickTop="1">
      <c r="A261" s="78"/>
      <c r="B261" s="79"/>
      <c r="C261" s="80"/>
      <c r="D261" s="81"/>
      <c r="E261" s="81"/>
      <c r="F261" s="161"/>
      <c r="G261" s="57"/>
    </row>
    <row r="262" spans="1:7" s="58" customFormat="1" ht="15.75" thickBot="1">
      <c r="A262" s="82"/>
      <c r="B262" s="83"/>
      <c r="C262" s="84"/>
      <c r="D262" s="85"/>
      <c r="E262" s="85"/>
      <c r="F262" s="162"/>
      <c r="G262" s="57"/>
    </row>
    <row r="263" spans="1:7" s="56" customFormat="1" ht="13.5" customHeight="1" thickTop="1">
      <c r="A263" s="51" t="s">
        <v>6</v>
      </c>
      <c r="B263" s="29" t="s">
        <v>7</v>
      </c>
      <c r="C263" s="34" t="s">
        <v>13</v>
      </c>
      <c r="D263" s="36" t="s">
        <v>14</v>
      </c>
      <c r="E263" s="40" t="s">
        <v>15</v>
      </c>
      <c r="F263" s="149" t="s">
        <v>22</v>
      </c>
      <c r="G263" s="55"/>
    </row>
    <row r="264" spans="1:7" s="56" customFormat="1" ht="13.5" customHeight="1">
      <c r="A264" s="53"/>
      <c r="B264" s="31" t="s">
        <v>231</v>
      </c>
      <c r="C264" s="35"/>
      <c r="D264" s="37"/>
      <c r="E264" s="41"/>
      <c r="F264" s="150"/>
      <c r="G264" s="55"/>
    </row>
    <row r="265" spans="1:7" s="56" customFormat="1" ht="13.5" customHeight="1">
      <c r="A265" s="53"/>
      <c r="B265" s="31"/>
      <c r="C265" s="35"/>
      <c r="D265" s="37"/>
      <c r="E265" s="41"/>
      <c r="F265" s="150"/>
      <c r="G265" s="55"/>
    </row>
    <row r="266" spans="1:7" s="56" customFormat="1" ht="15">
      <c r="A266" s="53"/>
      <c r="B266" s="59" t="s">
        <v>219</v>
      </c>
      <c r="C266" s="35"/>
      <c r="D266" s="37"/>
      <c r="E266" s="41"/>
      <c r="F266" s="150"/>
      <c r="G266" s="55"/>
    </row>
    <row r="267" spans="1:7" s="56" customFormat="1" ht="15">
      <c r="A267" s="53"/>
      <c r="B267" s="59"/>
      <c r="C267" s="35"/>
      <c r="D267" s="37"/>
      <c r="E267" s="41"/>
      <c r="F267" s="150"/>
      <c r="G267" s="55"/>
    </row>
    <row r="268" spans="1:7" s="56" customFormat="1" ht="15">
      <c r="A268" s="53"/>
      <c r="B268" s="356" t="s">
        <v>26</v>
      </c>
      <c r="C268" s="35"/>
      <c r="D268" s="37"/>
      <c r="E268" s="41"/>
      <c r="F268" s="150"/>
      <c r="G268" s="55"/>
    </row>
    <row r="269" spans="1:7" s="56" customFormat="1" ht="15">
      <c r="A269" s="53"/>
      <c r="B269" s="356"/>
      <c r="C269" s="35"/>
      <c r="D269" s="37"/>
      <c r="E269" s="41"/>
      <c r="F269" s="150"/>
      <c r="G269" s="55"/>
    </row>
    <row r="270" spans="1:7" s="56" customFormat="1" ht="15">
      <c r="A270" s="48"/>
      <c r="B270" s="59" t="s">
        <v>38</v>
      </c>
      <c r="C270" s="35"/>
      <c r="D270" s="37"/>
      <c r="E270" s="41"/>
      <c r="F270" s="150"/>
      <c r="G270" s="55"/>
    </row>
    <row r="271" spans="1:7" s="56" customFormat="1" ht="15">
      <c r="A271" s="48"/>
      <c r="B271" s="69"/>
      <c r="C271" s="35"/>
      <c r="D271" s="37"/>
      <c r="E271" s="41"/>
      <c r="F271" s="150"/>
      <c r="G271" s="55"/>
    </row>
    <row r="272" spans="1:7" s="56" customFormat="1" ht="25.5">
      <c r="A272" s="48"/>
      <c r="B272" s="44" t="s">
        <v>409</v>
      </c>
      <c r="C272" s="35"/>
      <c r="D272" s="37"/>
      <c r="E272" s="41"/>
      <c r="F272" s="150"/>
      <c r="G272" s="55"/>
    </row>
    <row r="273" spans="1:7" s="56" customFormat="1" ht="15">
      <c r="A273" s="48"/>
      <c r="B273" s="44"/>
      <c r="C273" s="35"/>
      <c r="D273" s="37"/>
      <c r="E273" s="41"/>
      <c r="F273" s="150"/>
      <c r="G273" s="55"/>
    </row>
    <row r="274" spans="1:7" s="56" customFormat="1" ht="51">
      <c r="A274" s="48"/>
      <c r="B274" s="44" t="s">
        <v>404</v>
      </c>
      <c r="C274" s="35"/>
      <c r="D274" s="37"/>
      <c r="E274" s="41"/>
      <c r="F274" s="150"/>
      <c r="G274" s="55"/>
    </row>
    <row r="275" spans="1:7" s="56" customFormat="1" ht="15">
      <c r="A275" s="48"/>
      <c r="B275" s="44"/>
      <c r="C275" s="35"/>
      <c r="D275" s="37"/>
      <c r="E275" s="41"/>
      <c r="F275" s="150"/>
      <c r="G275" s="55"/>
    </row>
    <row r="276" spans="1:7" ht="15">
      <c r="A276" s="358"/>
      <c r="B276" s="31" t="s">
        <v>208</v>
      </c>
      <c r="C276" s="211"/>
      <c r="D276" s="12"/>
      <c r="E276" s="43"/>
      <c r="F276" s="151"/>
      <c r="G276" s="18"/>
    </row>
    <row r="277" spans="1:7" ht="15">
      <c r="A277" s="358"/>
      <c r="B277" s="31"/>
      <c r="C277" s="211"/>
      <c r="D277" s="12"/>
      <c r="E277" s="43"/>
      <c r="F277" s="151"/>
      <c r="G277" s="18"/>
    </row>
    <row r="278" spans="1:7" s="56" customFormat="1" ht="55.5" customHeight="1">
      <c r="A278" s="48"/>
      <c r="B278" s="357" t="s">
        <v>196</v>
      </c>
      <c r="C278" s="35"/>
      <c r="D278" s="37"/>
      <c r="E278" s="41"/>
      <c r="F278" s="150"/>
      <c r="G278" s="55"/>
    </row>
    <row r="279" spans="1:7" s="56" customFormat="1" ht="15">
      <c r="A279" s="48"/>
      <c r="B279" s="44"/>
      <c r="C279" s="35"/>
      <c r="D279" s="37"/>
      <c r="E279" s="41"/>
      <c r="F279" s="150"/>
      <c r="G279" s="55"/>
    </row>
    <row r="280" spans="1:7" ht="15">
      <c r="A280" s="358" t="s">
        <v>10</v>
      </c>
      <c r="B280" s="86" t="s">
        <v>341</v>
      </c>
      <c r="C280" s="211" t="s">
        <v>4</v>
      </c>
      <c r="D280" s="12">
        <v>1633</v>
      </c>
      <c r="E280" s="481"/>
      <c r="F280" s="151">
        <f>D280*E280</f>
        <v>0</v>
      </c>
      <c r="G280" s="353"/>
    </row>
    <row r="281" spans="1:7" ht="15">
      <c r="A281" s="358"/>
      <c r="B281" s="86"/>
      <c r="C281" s="211"/>
      <c r="D281" s="12"/>
      <c r="E281" s="43"/>
      <c r="F281" s="151"/>
      <c r="G281" s="18"/>
    </row>
    <row r="282" spans="1:7" ht="15">
      <c r="A282" s="358"/>
      <c r="B282" s="31" t="s">
        <v>207</v>
      </c>
      <c r="C282" s="211"/>
      <c r="D282" s="12"/>
      <c r="E282" s="43"/>
      <c r="F282" s="151"/>
      <c r="G282" s="18"/>
    </row>
    <row r="283" spans="1:7" ht="15">
      <c r="A283" s="358"/>
      <c r="B283" s="31"/>
      <c r="C283" s="211"/>
      <c r="D283" s="12"/>
      <c r="E283" s="43"/>
      <c r="F283" s="151"/>
      <c r="G283" s="18"/>
    </row>
    <row r="284" spans="1:7" ht="52.5" customHeight="1">
      <c r="A284" s="358"/>
      <c r="B284" s="357" t="s">
        <v>200</v>
      </c>
      <c r="C284" s="211"/>
      <c r="D284" s="12"/>
      <c r="E284" s="43"/>
      <c r="F284" s="151"/>
      <c r="G284" s="18"/>
    </row>
    <row r="285" spans="1:7" ht="15">
      <c r="A285" s="358"/>
      <c r="B285" s="86"/>
      <c r="C285" s="211"/>
      <c r="D285" s="12"/>
      <c r="E285" s="43"/>
      <c r="F285" s="151"/>
      <c r="G285" s="18"/>
    </row>
    <row r="286" spans="1:7" ht="15">
      <c r="A286" s="358" t="s">
        <v>3</v>
      </c>
      <c r="B286" s="86" t="s">
        <v>336</v>
      </c>
      <c r="C286" s="211" t="s">
        <v>4</v>
      </c>
      <c r="D286" s="12">
        <v>338</v>
      </c>
      <c r="E286" s="481"/>
      <c r="F286" s="151">
        <f>D286*E286</f>
        <v>0</v>
      </c>
      <c r="G286" s="18"/>
    </row>
    <row r="287" spans="1:7" ht="15">
      <c r="A287" s="358"/>
      <c r="B287" s="86"/>
      <c r="C287" s="211"/>
      <c r="D287" s="12"/>
      <c r="E287" s="43"/>
      <c r="F287" s="151"/>
      <c r="G287" s="18"/>
    </row>
    <row r="288" spans="1:7" ht="15">
      <c r="A288" s="358" t="s">
        <v>11</v>
      </c>
      <c r="B288" s="86" t="s">
        <v>334</v>
      </c>
      <c r="C288" s="211" t="s">
        <v>4</v>
      </c>
      <c r="D288" s="12">
        <v>115</v>
      </c>
      <c r="E288" s="481"/>
      <c r="F288" s="151">
        <f>D288*E288</f>
        <v>0</v>
      </c>
      <c r="G288" s="18"/>
    </row>
    <row r="289" spans="1:7" ht="15">
      <c r="A289" s="358"/>
      <c r="B289" s="86"/>
      <c r="C289" s="211"/>
      <c r="D289" s="12"/>
      <c r="E289" s="43"/>
      <c r="F289" s="151"/>
      <c r="G289" s="18"/>
    </row>
    <row r="290" spans="1:7" ht="15">
      <c r="A290" s="358" t="s">
        <v>2</v>
      </c>
      <c r="B290" s="86" t="s">
        <v>335</v>
      </c>
      <c r="C290" s="211" t="s">
        <v>4</v>
      </c>
      <c r="D290" s="12">
        <v>49</v>
      </c>
      <c r="E290" s="481"/>
      <c r="F290" s="151">
        <f>D290*E290</f>
        <v>0</v>
      </c>
      <c r="G290" s="18"/>
    </row>
    <row r="291" spans="1:7" ht="15">
      <c r="A291" s="358"/>
      <c r="B291" s="86"/>
      <c r="C291" s="211"/>
      <c r="D291" s="12"/>
      <c r="E291" s="43"/>
      <c r="F291" s="151"/>
      <c r="G291" s="18"/>
    </row>
    <row r="292" spans="1:7" ht="15">
      <c r="A292" s="358" t="s">
        <v>18</v>
      </c>
      <c r="B292" s="86" t="s">
        <v>202</v>
      </c>
      <c r="C292" s="211" t="s">
        <v>4</v>
      </c>
      <c r="D292" s="12">
        <v>20</v>
      </c>
      <c r="E292" s="481"/>
      <c r="F292" s="151">
        <f>D292*E292</f>
        <v>0</v>
      </c>
      <c r="G292" s="18"/>
    </row>
    <row r="293" spans="1:7" ht="15">
      <c r="A293" s="358"/>
      <c r="B293" s="86"/>
      <c r="C293" s="211"/>
      <c r="D293" s="12"/>
      <c r="E293" s="43"/>
      <c r="F293" s="151"/>
      <c r="G293" s="18"/>
    </row>
    <row r="294" spans="1:7" ht="15">
      <c r="A294" s="358"/>
      <c r="B294" s="108" t="s">
        <v>198</v>
      </c>
      <c r="C294" s="211"/>
      <c r="D294" s="12"/>
      <c r="E294" s="43"/>
      <c r="F294" s="151"/>
      <c r="G294" s="18"/>
    </row>
    <row r="295" spans="1:7" ht="15">
      <c r="A295" s="358"/>
      <c r="B295" s="108"/>
      <c r="C295" s="211"/>
      <c r="D295" s="12"/>
      <c r="E295" s="43"/>
      <c r="F295" s="151"/>
      <c r="G295" s="18"/>
    </row>
    <row r="296" spans="1:7" ht="38.25">
      <c r="A296" s="358"/>
      <c r="B296" s="357" t="s">
        <v>333</v>
      </c>
      <c r="C296" s="211"/>
      <c r="D296" s="12"/>
      <c r="E296" s="43"/>
      <c r="F296" s="151"/>
      <c r="G296" s="18"/>
    </row>
    <row r="297" spans="1:7" ht="15">
      <c r="A297" s="358"/>
      <c r="B297" s="357"/>
      <c r="C297" s="211"/>
      <c r="D297" s="12"/>
      <c r="E297" s="43"/>
      <c r="F297" s="151"/>
      <c r="G297" s="18"/>
    </row>
    <row r="298" spans="1:7" ht="15">
      <c r="A298" s="358" t="s">
        <v>19</v>
      </c>
      <c r="B298" s="202" t="s">
        <v>272</v>
      </c>
      <c r="C298" s="211" t="s">
        <v>201</v>
      </c>
      <c r="D298" s="12">
        <v>40</v>
      </c>
      <c r="E298" s="481"/>
      <c r="F298" s="151">
        <f>D298*E298</f>
        <v>0</v>
      </c>
      <c r="G298" s="18"/>
    </row>
    <row r="299" spans="1:7" ht="15">
      <c r="A299" s="358"/>
      <c r="B299" s="202"/>
      <c r="C299" s="211"/>
      <c r="D299" s="12"/>
      <c r="E299" s="43"/>
      <c r="F299" s="151"/>
      <c r="G299" s="18"/>
    </row>
    <row r="300" spans="1:7" s="58" customFormat="1" ht="15.75" thickBot="1">
      <c r="A300" s="531"/>
      <c r="B300" s="532" t="s">
        <v>210</v>
      </c>
      <c r="C300" s="533"/>
      <c r="D300" s="534" t="s">
        <v>22</v>
      </c>
      <c r="E300" s="535"/>
      <c r="F300" s="536">
        <f>SUM(F269:F299)</f>
        <v>0</v>
      </c>
      <c r="G300" s="57"/>
    </row>
    <row r="301" spans="1:7" ht="15.75" thickTop="1">
      <c r="A301" s="363"/>
      <c r="B301" s="367"/>
      <c r="C301" s="364"/>
      <c r="D301" s="117"/>
      <c r="E301" s="94"/>
      <c r="F301" s="157"/>
      <c r="G301" s="18"/>
    </row>
    <row r="302" spans="1:7" ht="15.75" thickBot="1">
      <c r="A302" s="365"/>
      <c r="B302" s="368"/>
      <c r="C302" s="366"/>
      <c r="D302" s="119"/>
      <c r="E302" s="99"/>
      <c r="F302" s="158"/>
      <c r="G302" s="18"/>
    </row>
    <row r="303" spans="1:7" s="56" customFormat="1" ht="13.5" customHeight="1" thickTop="1">
      <c r="A303" s="51" t="s">
        <v>6</v>
      </c>
      <c r="B303" s="29" t="s">
        <v>7</v>
      </c>
      <c r="C303" s="34" t="s">
        <v>13</v>
      </c>
      <c r="D303" s="36" t="s">
        <v>14</v>
      </c>
      <c r="E303" s="40" t="s">
        <v>15</v>
      </c>
      <c r="F303" s="149" t="s">
        <v>22</v>
      </c>
      <c r="G303" s="55"/>
    </row>
    <row r="304" spans="1:7" s="56" customFormat="1" ht="13.5" customHeight="1">
      <c r="A304" s="53"/>
      <c r="B304" s="30"/>
      <c r="C304" s="35"/>
      <c r="D304" s="37"/>
      <c r="E304" s="41"/>
      <c r="F304" s="150"/>
      <c r="G304" s="55"/>
    </row>
    <row r="305" spans="1:7" s="56" customFormat="1" ht="13.5" customHeight="1">
      <c r="A305" s="53"/>
      <c r="B305" s="31" t="s">
        <v>231</v>
      </c>
      <c r="C305" s="35"/>
      <c r="D305" s="37"/>
      <c r="E305" s="41"/>
      <c r="F305" s="150"/>
      <c r="G305" s="55"/>
    </row>
    <row r="306" spans="1:7" s="56" customFormat="1" ht="13.5" customHeight="1">
      <c r="A306" s="53"/>
      <c r="B306" s="31"/>
      <c r="C306" s="35"/>
      <c r="D306" s="37"/>
      <c r="E306" s="41"/>
      <c r="F306" s="150"/>
      <c r="G306" s="55"/>
    </row>
    <row r="307" spans="1:7" s="56" customFormat="1" ht="13.5" customHeight="1">
      <c r="A307" s="53"/>
      <c r="B307" s="59" t="s">
        <v>294</v>
      </c>
      <c r="C307" s="35"/>
      <c r="D307" s="37"/>
      <c r="E307" s="41"/>
      <c r="F307" s="150"/>
      <c r="G307" s="55"/>
    </row>
    <row r="308" spans="1:7" s="56" customFormat="1" ht="15">
      <c r="A308" s="53"/>
      <c r="B308" s="59"/>
      <c r="C308" s="35"/>
      <c r="D308" s="37"/>
      <c r="E308" s="41"/>
      <c r="F308" s="150"/>
      <c r="G308" s="55"/>
    </row>
    <row r="309" spans="1:7" s="58" customFormat="1" ht="15">
      <c r="A309" s="54"/>
      <c r="B309" s="127" t="s">
        <v>211</v>
      </c>
      <c r="C309" s="32"/>
      <c r="D309" s="19" t="s">
        <v>12</v>
      </c>
      <c r="E309" s="70"/>
      <c r="F309" s="155">
        <f>F300</f>
        <v>0</v>
      </c>
      <c r="G309" s="57"/>
    </row>
    <row r="310" spans="1:7" ht="15">
      <c r="A310" s="358"/>
      <c r="B310" s="202"/>
      <c r="C310" s="211"/>
      <c r="D310" s="12"/>
      <c r="E310" s="43"/>
      <c r="F310" s="151"/>
      <c r="G310" s="18"/>
    </row>
    <row r="311" spans="1:7" ht="15">
      <c r="A311" s="50"/>
      <c r="B311" s="357" t="s">
        <v>456</v>
      </c>
      <c r="C311" s="22"/>
      <c r="D311" s="38"/>
      <c r="E311" s="42"/>
      <c r="F311" s="371"/>
      <c r="G311" s="18"/>
    </row>
    <row r="312" spans="1:7" ht="15">
      <c r="A312" s="50"/>
      <c r="B312" s="72"/>
      <c r="C312" s="22"/>
      <c r="D312" s="38"/>
      <c r="E312" s="42"/>
      <c r="F312" s="371"/>
      <c r="G312" s="18"/>
    </row>
    <row r="313" spans="1:7" ht="15">
      <c r="A313" s="50" t="s">
        <v>10</v>
      </c>
      <c r="B313" s="72" t="s">
        <v>457</v>
      </c>
      <c r="C313" s="211" t="s">
        <v>4</v>
      </c>
      <c r="D313" s="372">
        <v>212</v>
      </c>
      <c r="E313" s="481"/>
      <c r="F313" s="374">
        <f>D313*E313</f>
        <v>0</v>
      </c>
      <c r="G313" s="18"/>
    </row>
    <row r="314" spans="1:7" ht="15">
      <c r="A314" s="50"/>
      <c r="B314" s="72"/>
      <c r="C314" s="211"/>
      <c r="D314" s="372"/>
      <c r="E314" s="373"/>
      <c r="F314" s="374"/>
      <c r="G314" s="18"/>
    </row>
    <row r="315" spans="1:7" ht="15">
      <c r="A315" s="50"/>
      <c r="B315" s="72"/>
      <c r="C315" s="211"/>
      <c r="D315" s="372"/>
      <c r="E315" s="373"/>
      <c r="F315" s="374"/>
      <c r="G315" s="18"/>
    </row>
    <row r="316" spans="1:7" ht="15">
      <c r="A316" s="50"/>
      <c r="B316" s="72"/>
      <c r="C316" s="211"/>
      <c r="D316" s="372"/>
      <c r="E316" s="373"/>
      <c r="F316" s="374"/>
      <c r="G316" s="18"/>
    </row>
    <row r="317" spans="1:7" ht="15">
      <c r="A317" s="50"/>
      <c r="B317" s="72"/>
      <c r="C317" s="211"/>
      <c r="D317" s="372"/>
      <c r="E317" s="373"/>
      <c r="F317" s="374"/>
      <c r="G317" s="18"/>
    </row>
    <row r="318" spans="1:7" ht="15">
      <c r="A318" s="50"/>
      <c r="B318" s="72"/>
      <c r="C318" s="211"/>
      <c r="D318" s="372"/>
      <c r="E318" s="373"/>
      <c r="F318" s="374"/>
      <c r="G318" s="18"/>
    </row>
    <row r="319" spans="1:7" ht="15">
      <c r="A319" s="50"/>
      <c r="B319" s="72"/>
      <c r="C319" s="211"/>
      <c r="D319" s="372"/>
      <c r="E319" s="373"/>
      <c r="F319" s="374"/>
      <c r="G319" s="18"/>
    </row>
    <row r="320" spans="1:7" ht="15">
      <c r="A320" s="50"/>
      <c r="B320" s="72"/>
      <c r="C320" s="211"/>
      <c r="D320" s="372"/>
      <c r="E320" s="373"/>
      <c r="F320" s="374"/>
      <c r="G320" s="18"/>
    </row>
    <row r="321" spans="1:7" ht="15">
      <c r="A321" s="50"/>
      <c r="B321" s="72"/>
      <c r="C321" s="211"/>
      <c r="D321" s="372"/>
      <c r="E321" s="373"/>
      <c r="F321" s="374"/>
      <c r="G321" s="18"/>
    </row>
    <row r="322" spans="1:7" ht="15">
      <c r="A322" s="50"/>
      <c r="B322" s="72"/>
      <c r="C322" s="211"/>
      <c r="D322" s="372"/>
      <c r="E322" s="373"/>
      <c r="F322" s="374"/>
      <c r="G322" s="18"/>
    </row>
    <row r="323" spans="1:7" ht="15">
      <c r="A323" s="50"/>
      <c r="B323" s="72"/>
      <c r="C323" s="211"/>
      <c r="D323" s="372"/>
      <c r="E323" s="373"/>
      <c r="F323" s="374"/>
      <c r="G323" s="18"/>
    </row>
    <row r="324" spans="1:7" ht="15">
      <c r="A324" s="50"/>
      <c r="B324" s="72"/>
      <c r="C324" s="211"/>
      <c r="D324" s="372"/>
      <c r="E324" s="373"/>
      <c r="F324" s="374"/>
      <c r="G324" s="18"/>
    </row>
    <row r="325" spans="1:7" ht="15">
      <c r="A325" s="50"/>
      <c r="B325" s="72"/>
      <c r="C325" s="211"/>
      <c r="D325" s="372"/>
      <c r="E325" s="373"/>
      <c r="F325" s="374"/>
      <c r="G325" s="18"/>
    </row>
    <row r="326" spans="1:7" ht="15">
      <c r="A326" s="50"/>
      <c r="B326" s="72"/>
      <c r="C326" s="211"/>
      <c r="D326" s="372"/>
      <c r="E326" s="373"/>
      <c r="F326" s="374"/>
      <c r="G326" s="18"/>
    </row>
    <row r="327" spans="1:7" ht="15">
      <c r="A327" s="50"/>
      <c r="B327" s="72"/>
      <c r="C327" s="211"/>
      <c r="D327" s="372"/>
      <c r="E327" s="373"/>
      <c r="F327" s="374"/>
      <c r="G327" s="18"/>
    </row>
    <row r="328" spans="1:7" ht="15">
      <c r="A328" s="50"/>
      <c r="B328" s="72"/>
      <c r="C328" s="211"/>
      <c r="D328" s="372"/>
      <c r="E328" s="373"/>
      <c r="F328" s="374"/>
      <c r="G328" s="18"/>
    </row>
    <row r="329" spans="1:7" ht="15">
      <c r="A329" s="50"/>
      <c r="B329" s="72"/>
      <c r="C329" s="211"/>
      <c r="D329" s="372"/>
      <c r="E329" s="373"/>
      <c r="F329" s="374"/>
      <c r="G329" s="18"/>
    </row>
    <row r="330" spans="1:7" ht="15">
      <c r="A330" s="50"/>
      <c r="B330" s="72"/>
      <c r="C330" s="211"/>
      <c r="D330" s="372"/>
      <c r="E330" s="373"/>
      <c r="F330" s="374"/>
      <c r="G330" s="18"/>
    </row>
    <row r="331" spans="1:7" ht="15">
      <c r="A331" s="50"/>
      <c r="B331" s="72"/>
      <c r="C331" s="211"/>
      <c r="D331" s="372"/>
      <c r="E331" s="373"/>
      <c r="F331" s="374"/>
      <c r="G331" s="18"/>
    </row>
    <row r="332" spans="1:7" ht="15">
      <c r="A332" s="50"/>
      <c r="B332" s="72"/>
      <c r="C332" s="211"/>
      <c r="D332" s="372"/>
      <c r="E332" s="373"/>
      <c r="F332" s="374"/>
      <c r="G332" s="18"/>
    </row>
    <row r="333" spans="1:7" ht="15">
      <c r="A333" s="50"/>
      <c r="B333" s="72"/>
      <c r="C333" s="211"/>
      <c r="D333" s="372"/>
      <c r="E333" s="373"/>
      <c r="F333" s="374"/>
      <c r="G333" s="18"/>
    </row>
    <row r="334" spans="1:7" ht="15">
      <c r="A334" s="50"/>
      <c r="B334" s="72"/>
      <c r="C334" s="211"/>
      <c r="D334" s="372"/>
      <c r="E334" s="373"/>
      <c r="F334" s="374"/>
      <c r="G334" s="18"/>
    </row>
    <row r="335" spans="1:7" ht="15">
      <c r="A335" s="50"/>
      <c r="B335" s="72"/>
      <c r="C335" s="211"/>
      <c r="D335" s="372"/>
      <c r="E335" s="373"/>
      <c r="F335" s="374"/>
      <c r="G335" s="18"/>
    </row>
    <row r="336" spans="1:7" ht="15">
      <c r="A336" s="50"/>
      <c r="B336" s="72"/>
      <c r="C336" s="211"/>
      <c r="D336" s="372"/>
      <c r="E336" s="373"/>
      <c r="F336" s="374"/>
      <c r="G336" s="18"/>
    </row>
    <row r="337" spans="1:7" ht="15">
      <c r="A337" s="50"/>
      <c r="B337" s="72"/>
      <c r="C337" s="211"/>
      <c r="D337" s="372"/>
      <c r="E337" s="373"/>
      <c r="F337" s="374"/>
      <c r="G337" s="18"/>
    </row>
    <row r="338" spans="1:7" ht="15">
      <c r="A338" s="50"/>
      <c r="B338" s="72"/>
      <c r="C338" s="211"/>
      <c r="D338" s="372"/>
      <c r="E338" s="373"/>
      <c r="F338" s="374"/>
      <c r="G338" s="18"/>
    </row>
    <row r="339" spans="1:7" ht="15">
      <c r="A339" s="50"/>
      <c r="B339" s="72"/>
      <c r="C339" s="211"/>
      <c r="D339" s="372"/>
      <c r="E339" s="373"/>
      <c r="F339" s="374"/>
      <c r="G339" s="18"/>
    </row>
    <row r="340" spans="1:7" ht="15">
      <c r="A340" s="50"/>
      <c r="B340" s="72"/>
      <c r="C340" s="211"/>
      <c r="D340" s="372"/>
      <c r="E340" s="373"/>
      <c r="F340" s="374"/>
      <c r="G340" s="18"/>
    </row>
    <row r="341" spans="1:7" ht="15">
      <c r="A341" s="50"/>
      <c r="B341" s="72"/>
      <c r="C341" s="211"/>
      <c r="D341" s="372"/>
      <c r="E341" s="373"/>
      <c r="F341" s="374"/>
      <c r="G341" s="18"/>
    </row>
    <row r="342" spans="1:7" ht="15">
      <c r="A342" s="50"/>
      <c r="B342" s="550"/>
      <c r="C342" s="211"/>
      <c r="D342" s="372"/>
      <c r="E342" s="373"/>
      <c r="F342" s="374"/>
      <c r="G342" s="18"/>
    </row>
    <row r="343" spans="1:7" ht="15">
      <c r="A343" s="50"/>
      <c r="B343" s="72"/>
      <c r="C343" s="211"/>
      <c r="D343" s="372"/>
      <c r="E343" s="373"/>
      <c r="F343" s="374"/>
      <c r="G343" s="18"/>
    </row>
    <row r="344" spans="1:7" ht="15">
      <c r="A344" s="50"/>
      <c r="B344" s="72"/>
      <c r="C344" s="211"/>
      <c r="D344" s="372"/>
      <c r="E344" s="373"/>
      <c r="F344" s="374"/>
      <c r="G344" s="18"/>
    </row>
    <row r="345" spans="1:7" ht="15">
      <c r="A345" s="50"/>
      <c r="B345" s="72"/>
      <c r="C345" s="211"/>
      <c r="D345" s="372"/>
      <c r="E345" s="373"/>
      <c r="F345" s="374"/>
      <c r="G345" s="18"/>
    </row>
    <row r="346" spans="1:7" ht="15">
      <c r="A346" s="50"/>
      <c r="B346" s="72"/>
      <c r="C346" s="211"/>
      <c r="D346" s="372"/>
      <c r="E346" s="373"/>
      <c r="F346" s="374"/>
      <c r="G346" s="18"/>
    </row>
    <row r="347" spans="1:7" ht="15">
      <c r="A347" s="50"/>
      <c r="B347" s="72"/>
      <c r="C347" s="211"/>
      <c r="D347" s="372"/>
      <c r="E347" s="373"/>
      <c r="F347" s="374"/>
      <c r="G347" s="18"/>
    </row>
    <row r="348" spans="1:7" ht="15">
      <c r="A348" s="50"/>
      <c r="B348" s="72"/>
      <c r="C348" s="211"/>
      <c r="D348" s="372"/>
      <c r="E348" s="373"/>
      <c r="F348" s="374"/>
      <c r="G348" s="18"/>
    </row>
    <row r="349" spans="1:7" ht="15">
      <c r="A349" s="537"/>
      <c r="B349" s="538" t="s">
        <v>232</v>
      </c>
      <c r="C349" s="539"/>
      <c r="D349" s="540"/>
      <c r="E349" s="541"/>
      <c r="F349" s="542"/>
      <c r="G349" s="18"/>
    </row>
    <row r="350" spans="1:7" s="58" customFormat="1" ht="15.75" thickBot="1">
      <c r="A350" s="120"/>
      <c r="B350" s="543" t="s">
        <v>220</v>
      </c>
      <c r="C350" s="122"/>
      <c r="D350" s="123" t="s">
        <v>27</v>
      </c>
      <c r="E350" s="124"/>
      <c r="F350" s="160">
        <f>SUM(F309:F313)</f>
        <v>0</v>
      </c>
      <c r="G350" s="57"/>
    </row>
    <row r="351" spans="1:7" s="58" customFormat="1" ht="15.75" thickTop="1">
      <c r="A351" s="78"/>
      <c r="B351" s="79"/>
      <c r="C351" s="80"/>
      <c r="D351" s="81"/>
      <c r="E351" s="81"/>
      <c r="F351" s="161"/>
      <c r="G351" s="57"/>
    </row>
    <row r="352" spans="1:7" s="58" customFormat="1" ht="15.75" thickBot="1">
      <c r="A352" s="82"/>
      <c r="B352" s="83"/>
      <c r="C352" s="84"/>
      <c r="D352" s="85"/>
      <c r="E352" s="85"/>
      <c r="F352" s="162"/>
      <c r="G352" s="57"/>
    </row>
    <row r="353" spans="1:7" s="56" customFormat="1" ht="13.5" customHeight="1" thickTop="1">
      <c r="A353" s="51" t="s">
        <v>6</v>
      </c>
      <c r="B353" s="29" t="s">
        <v>7</v>
      </c>
      <c r="C353" s="34" t="s">
        <v>13</v>
      </c>
      <c r="D353" s="36" t="s">
        <v>14</v>
      </c>
      <c r="E353" s="40" t="s">
        <v>15</v>
      </c>
      <c r="F353" s="149" t="s">
        <v>22</v>
      </c>
      <c r="G353" s="55"/>
    </row>
    <row r="354" spans="1:7" s="56" customFormat="1" ht="13.5" customHeight="1">
      <c r="A354" s="53"/>
      <c r="B354" s="31" t="s">
        <v>233</v>
      </c>
      <c r="C354" s="35"/>
      <c r="D354" s="37"/>
      <c r="E354" s="41"/>
      <c r="F354" s="150"/>
      <c r="G354" s="55"/>
    </row>
    <row r="355" spans="1:7" s="56" customFormat="1" ht="13.5" customHeight="1">
      <c r="A355" s="53"/>
      <c r="B355" s="31"/>
      <c r="C355" s="35"/>
      <c r="D355" s="37"/>
      <c r="E355" s="41"/>
      <c r="F355" s="150"/>
      <c r="G355" s="55"/>
    </row>
    <row r="356" spans="1:7" s="56" customFormat="1" ht="15">
      <c r="A356" s="53"/>
      <c r="B356" s="59" t="s">
        <v>221</v>
      </c>
      <c r="C356" s="35"/>
      <c r="D356" s="37"/>
      <c r="E356" s="41"/>
      <c r="F356" s="150"/>
      <c r="G356" s="55"/>
    </row>
    <row r="357" spans="1:7" s="56" customFormat="1" ht="15">
      <c r="A357" s="53"/>
      <c r="B357" s="59"/>
      <c r="C357" s="35"/>
      <c r="D357" s="37"/>
      <c r="E357" s="41"/>
      <c r="F357" s="150"/>
      <c r="G357" s="55"/>
    </row>
    <row r="358" spans="1:7" s="56" customFormat="1" ht="15">
      <c r="A358" s="53"/>
      <c r="B358" s="356" t="s">
        <v>26</v>
      </c>
      <c r="C358" s="35"/>
      <c r="D358" s="37"/>
      <c r="E358" s="41"/>
      <c r="F358" s="150"/>
      <c r="G358" s="55"/>
    </row>
    <row r="359" spans="1:7" s="56" customFormat="1" ht="15">
      <c r="A359" s="53"/>
      <c r="B359" s="356"/>
      <c r="C359" s="35"/>
      <c r="D359" s="37"/>
      <c r="E359" s="41"/>
      <c r="F359" s="150"/>
      <c r="G359" s="55"/>
    </row>
    <row r="360" spans="1:7" s="56" customFormat="1" ht="15">
      <c r="A360" s="48"/>
      <c r="B360" s="59" t="s">
        <v>38</v>
      </c>
      <c r="C360" s="35"/>
      <c r="D360" s="37"/>
      <c r="E360" s="41"/>
      <c r="F360" s="150"/>
      <c r="G360" s="55"/>
    </row>
    <row r="361" spans="1:7" s="56" customFormat="1" ht="15">
      <c r="A361" s="48"/>
      <c r="B361" s="69"/>
      <c r="C361" s="35"/>
      <c r="D361" s="37"/>
      <c r="E361" s="41"/>
      <c r="F361" s="150"/>
      <c r="G361" s="55"/>
    </row>
    <row r="362" spans="1:7" s="56" customFormat="1" ht="25.5">
      <c r="A362" s="48"/>
      <c r="B362" s="44" t="s">
        <v>408</v>
      </c>
      <c r="C362" s="35"/>
      <c r="D362" s="37"/>
      <c r="E362" s="41"/>
      <c r="F362" s="150"/>
      <c r="G362" s="55"/>
    </row>
    <row r="363" spans="1:7" s="56" customFormat="1" ht="15">
      <c r="A363" s="48"/>
      <c r="B363" s="44"/>
      <c r="C363" s="35"/>
      <c r="D363" s="37"/>
      <c r="E363" s="41"/>
      <c r="F363" s="150"/>
      <c r="G363" s="55"/>
    </row>
    <row r="364" spans="1:7" s="56" customFormat="1" ht="51">
      <c r="A364" s="48"/>
      <c r="B364" s="44" t="s">
        <v>404</v>
      </c>
      <c r="C364" s="35"/>
      <c r="D364" s="37"/>
      <c r="E364" s="41"/>
      <c r="F364" s="150"/>
      <c r="G364" s="55"/>
    </row>
    <row r="365" spans="1:7" s="56" customFormat="1" ht="15">
      <c r="A365" s="48"/>
      <c r="B365" s="44"/>
      <c r="C365" s="35"/>
      <c r="D365" s="37"/>
      <c r="E365" s="41"/>
      <c r="F365" s="150"/>
      <c r="G365" s="55"/>
    </row>
    <row r="366" spans="1:7" ht="15">
      <c r="A366" s="358"/>
      <c r="B366" s="31" t="s">
        <v>208</v>
      </c>
      <c r="C366" s="211"/>
      <c r="D366" s="12"/>
      <c r="E366" s="43"/>
      <c r="F366" s="151"/>
      <c r="G366" s="18"/>
    </row>
    <row r="367" spans="1:7" ht="15">
      <c r="A367" s="358"/>
      <c r="B367" s="31"/>
      <c r="C367" s="211"/>
      <c r="D367" s="12"/>
      <c r="E367" s="43"/>
      <c r="F367" s="151"/>
      <c r="G367" s="18"/>
    </row>
    <row r="368" spans="1:7" s="56" customFormat="1" ht="63.75">
      <c r="A368" s="48"/>
      <c r="B368" s="357" t="s">
        <v>196</v>
      </c>
      <c r="C368" s="35"/>
      <c r="D368" s="37"/>
      <c r="E368" s="41"/>
      <c r="F368" s="150"/>
      <c r="G368" s="55"/>
    </row>
    <row r="369" spans="1:7" s="56" customFormat="1" ht="15">
      <c r="A369" s="48"/>
      <c r="B369" s="44"/>
      <c r="C369" s="35"/>
      <c r="D369" s="37"/>
      <c r="E369" s="41"/>
      <c r="F369" s="150"/>
      <c r="G369" s="55"/>
    </row>
    <row r="370" spans="1:7" ht="15">
      <c r="A370" s="358" t="s">
        <v>10</v>
      </c>
      <c r="B370" s="86" t="s">
        <v>341</v>
      </c>
      <c r="C370" s="211" t="s">
        <v>4</v>
      </c>
      <c r="D370" s="12">
        <v>515</v>
      </c>
      <c r="E370" s="481"/>
      <c r="F370" s="151">
        <f>D370*E370</f>
        <v>0</v>
      </c>
      <c r="G370" s="18"/>
    </row>
    <row r="371" spans="1:7" ht="15">
      <c r="A371" s="358"/>
      <c r="B371" s="86"/>
      <c r="C371" s="211"/>
      <c r="D371" s="12"/>
      <c r="E371" s="43"/>
      <c r="F371" s="151"/>
      <c r="G371" s="18"/>
    </row>
    <row r="372" spans="1:7" ht="15">
      <c r="A372" s="358"/>
      <c r="B372" s="31" t="s">
        <v>207</v>
      </c>
      <c r="C372" s="211"/>
      <c r="D372" s="12"/>
      <c r="E372" s="43"/>
      <c r="F372" s="151"/>
      <c r="G372" s="18"/>
    </row>
    <row r="373" spans="1:7" ht="15">
      <c r="A373" s="358"/>
      <c r="B373" s="31"/>
      <c r="C373" s="211"/>
      <c r="D373" s="12"/>
      <c r="E373" s="43"/>
      <c r="F373" s="151"/>
      <c r="G373" s="18"/>
    </row>
    <row r="374" spans="1:7" ht="63.75">
      <c r="A374" s="358"/>
      <c r="B374" s="357" t="s">
        <v>200</v>
      </c>
      <c r="C374" s="211"/>
      <c r="D374" s="12"/>
      <c r="E374" s="43"/>
      <c r="F374" s="151"/>
      <c r="G374" s="18"/>
    </row>
    <row r="375" spans="1:7" ht="15">
      <c r="A375" s="358"/>
      <c r="B375" s="86"/>
      <c r="C375" s="211"/>
      <c r="D375" s="12"/>
      <c r="E375" s="43"/>
      <c r="F375" s="151"/>
      <c r="G375" s="18"/>
    </row>
    <row r="376" spans="1:7" ht="15">
      <c r="A376" s="358" t="s">
        <v>3</v>
      </c>
      <c r="B376" s="86" t="s">
        <v>336</v>
      </c>
      <c r="C376" s="211" t="s">
        <v>4</v>
      </c>
      <c r="D376" s="12">
        <v>121</v>
      </c>
      <c r="E376" s="481"/>
      <c r="F376" s="151">
        <f>D376*E376</f>
        <v>0</v>
      </c>
      <c r="G376" s="18"/>
    </row>
    <row r="377" spans="1:7" ht="15">
      <c r="A377" s="358"/>
      <c r="B377" s="86"/>
      <c r="C377" s="211"/>
      <c r="D377" s="12"/>
      <c r="E377" s="43"/>
      <c r="F377" s="151"/>
      <c r="G377" s="18"/>
    </row>
    <row r="378" spans="1:7" ht="15">
      <c r="A378" s="358" t="s">
        <v>11</v>
      </c>
      <c r="B378" s="86" t="s">
        <v>334</v>
      </c>
      <c r="C378" s="211" t="s">
        <v>4</v>
      </c>
      <c r="D378" s="12">
        <v>45</v>
      </c>
      <c r="E378" s="481"/>
      <c r="F378" s="151">
        <f>D378*E378</f>
        <v>0</v>
      </c>
      <c r="G378" s="18"/>
    </row>
    <row r="379" spans="1:7" ht="15">
      <c r="A379" s="358"/>
      <c r="B379" s="86"/>
      <c r="C379" s="211"/>
      <c r="D379" s="12"/>
      <c r="E379" s="43"/>
      <c r="F379" s="151"/>
      <c r="G379" s="18"/>
    </row>
    <row r="380" spans="1:7" ht="15">
      <c r="A380" s="358" t="s">
        <v>2</v>
      </c>
      <c r="B380" s="86" t="s">
        <v>335</v>
      </c>
      <c r="C380" s="211" t="s">
        <v>4</v>
      </c>
      <c r="D380" s="12">
        <v>9</v>
      </c>
      <c r="E380" s="481"/>
      <c r="F380" s="151">
        <f>D380*E380</f>
        <v>0</v>
      </c>
      <c r="G380" s="18"/>
    </row>
    <row r="381" spans="1:7" ht="15">
      <c r="A381" s="358"/>
      <c r="B381" s="86"/>
      <c r="C381" s="211"/>
      <c r="D381" s="12"/>
      <c r="E381" s="43"/>
      <c r="F381" s="151"/>
      <c r="G381" s="18"/>
    </row>
    <row r="382" spans="1:7" ht="15">
      <c r="A382" s="358" t="s">
        <v>18</v>
      </c>
      <c r="B382" s="86" t="s">
        <v>202</v>
      </c>
      <c r="C382" s="211" t="s">
        <v>4</v>
      </c>
      <c r="D382" s="12">
        <v>4</v>
      </c>
      <c r="E382" s="481"/>
      <c r="F382" s="151">
        <f>D382*E382</f>
        <v>0</v>
      </c>
      <c r="G382" s="18"/>
    </row>
    <row r="383" spans="1:7" ht="15">
      <c r="A383" s="358"/>
      <c r="B383" s="86"/>
      <c r="C383" s="211"/>
      <c r="D383" s="12"/>
      <c r="E383" s="43"/>
      <c r="F383" s="151"/>
      <c r="G383" s="18"/>
    </row>
    <row r="384" spans="1:7" ht="15">
      <c r="A384" s="358"/>
      <c r="B384" s="108"/>
      <c r="C384" s="211"/>
      <c r="D384" s="12"/>
      <c r="E384" s="43"/>
      <c r="F384" s="151"/>
      <c r="G384" s="18"/>
    </row>
    <row r="385" spans="1:7" ht="15">
      <c r="A385" s="358"/>
      <c r="B385" s="108"/>
      <c r="C385" s="211"/>
      <c r="D385" s="12"/>
      <c r="E385" s="43"/>
      <c r="F385" s="151"/>
      <c r="G385" s="18"/>
    </row>
    <row r="386" spans="1:7" ht="15">
      <c r="A386" s="358"/>
      <c r="B386" s="357"/>
      <c r="C386" s="211"/>
      <c r="D386" s="12"/>
      <c r="E386" s="43"/>
      <c r="F386" s="151"/>
      <c r="G386" s="18"/>
    </row>
    <row r="387" spans="1:7" ht="15">
      <c r="A387" s="358"/>
      <c r="B387" s="357"/>
      <c r="C387" s="211"/>
      <c r="D387" s="12"/>
      <c r="E387" s="43"/>
      <c r="F387" s="151"/>
      <c r="G387" s="18"/>
    </row>
    <row r="388" spans="1:7" ht="15">
      <c r="A388" s="358"/>
      <c r="B388" s="128"/>
      <c r="C388" s="211"/>
      <c r="D388" s="12"/>
      <c r="E388" s="43"/>
      <c r="F388" s="151"/>
      <c r="G388" s="18"/>
    </row>
    <row r="389" spans="1:7" ht="15">
      <c r="A389" s="544"/>
      <c r="B389" s="545"/>
      <c r="C389" s="546"/>
      <c r="D389" s="547"/>
      <c r="E389" s="548"/>
      <c r="F389" s="549"/>
      <c r="G389" s="18"/>
    </row>
    <row r="390" spans="1:7" s="58" customFormat="1" ht="15.75" thickBot="1">
      <c r="A390" s="120"/>
      <c r="B390" s="121" t="s">
        <v>210</v>
      </c>
      <c r="C390" s="122"/>
      <c r="D390" s="123" t="s">
        <v>12</v>
      </c>
      <c r="E390" s="124"/>
      <c r="F390" s="160">
        <f>SUM(F360:F388)</f>
        <v>0</v>
      </c>
      <c r="G390" s="57"/>
    </row>
    <row r="391" spans="1:7" ht="15.75" thickTop="1">
      <c r="A391" s="363"/>
      <c r="B391" s="367"/>
      <c r="C391" s="364"/>
      <c r="D391" s="117"/>
      <c r="E391" s="94"/>
      <c r="F391" s="157"/>
      <c r="G391" s="18"/>
    </row>
    <row r="392" spans="1:7" ht="15.75" thickBot="1">
      <c r="A392" s="365"/>
      <c r="B392" s="368"/>
      <c r="C392" s="366"/>
      <c r="D392" s="119"/>
      <c r="E392" s="99"/>
      <c r="F392" s="158"/>
      <c r="G392" s="18"/>
    </row>
    <row r="393" spans="1:7" s="56" customFormat="1" ht="13.5" customHeight="1" thickTop="1">
      <c r="A393" s="51" t="s">
        <v>6</v>
      </c>
      <c r="B393" s="29" t="s">
        <v>7</v>
      </c>
      <c r="C393" s="34" t="s">
        <v>13</v>
      </c>
      <c r="D393" s="36" t="s">
        <v>14</v>
      </c>
      <c r="E393" s="40" t="s">
        <v>15</v>
      </c>
      <c r="F393" s="149" t="s">
        <v>22</v>
      </c>
      <c r="G393" s="55"/>
    </row>
    <row r="394" spans="1:7" s="56" customFormat="1" ht="13.5" customHeight="1">
      <c r="A394" s="53"/>
      <c r="B394" s="30"/>
      <c r="C394" s="35"/>
      <c r="D394" s="37"/>
      <c r="E394" s="41"/>
      <c r="F394" s="150"/>
      <c r="G394" s="55"/>
    </row>
    <row r="395" spans="1:7" s="56" customFormat="1" ht="13.5" customHeight="1">
      <c r="A395" s="53"/>
      <c r="B395" s="31" t="s">
        <v>233</v>
      </c>
      <c r="C395" s="35"/>
      <c r="D395" s="37"/>
      <c r="E395" s="41"/>
      <c r="F395" s="150"/>
      <c r="G395" s="55"/>
    </row>
    <row r="396" spans="1:7" s="56" customFormat="1" ht="13.5" customHeight="1">
      <c r="A396" s="53"/>
      <c r="B396" s="31"/>
      <c r="C396" s="35"/>
      <c r="D396" s="37"/>
      <c r="E396" s="41"/>
      <c r="F396" s="150"/>
      <c r="G396" s="55"/>
    </row>
    <row r="397" spans="1:7" s="56" customFormat="1" ht="13.5" customHeight="1">
      <c r="A397" s="53"/>
      <c r="B397" s="59" t="s">
        <v>295</v>
      </c>
      <c r="C397" s="35"/>
      <c r="D397" s="37"/>
      <c r="E397" s="41"/>
      <c r="F397" s="150"/>
      <c r="G397" s="55"/>
    </row>
    <row r="398" spans="1:7" s="56" customFormat="1" ht="15">
      <c r="A398" s="53"/>
      <c r="B398" s="59"/>
      <c r="C398" s="35"/>
      <c r="D398" s="37"/>
      <c r="E398" s="41"/>
      <c r="F398" s="150"/>
      <c r="G398" s="55"/>
    </row>
    <row r="399" spans="1:7" s="58" customFormat="1" ht="15">
      <c r="A399" s="54"/>
      <c r="B399" s="127" t="s">
        <v>211</v>
      </c>
      <c r="C399" s="32"/>
      <c r="D399" s="19" t="s">
        <v>12</v>
      </c>
      <c r="E399" s="70"/>
      <c r="F399" s="155">
        <f>F390</f>
        <v>0</v>
      </c>
      <c r="G399" s="57"/>
    </row>
    <row r="400" spans="1:7" ht="15">
      <c r="A400" s="358"/>
      <c r="B400" s="202"/>
      <c r="C400" s="211"/>
      <c r="D400" s="12"/>
      <c r="E400" s="43"/>
      <c r="F400" s="151"/>
      <c r="G400" s="18"/>
    </row>
    <row r="401" spans="1:7" ht="15">
      <c r="A401" s="358"/>
      <c r="B401" s="108" t="s">
        <v>198</v>
      </c>
      <c r="C401" s="211"/>
      <c r="D401" s="12"/>
      <c r="E401" s="43"/>
      <c r="F401" s="151"/>
      <c r="G401" s="18"/>
    </row>
    <row r="402" spans="1:7" ht="15">
      <c r="A402" s="358"/>
      <c r="B402" s="108"/>
      <c r="C402" s="211"/>
      <c r="D402" s="12"/>
      <c r="E402" s="43"/>
      <c r="F402" s="151"/>
      <c r="G402" s="18"/>
    </row>
    <row r="403" spans="1:7" ht="38.25">
      <c r="A403" s="358"/>
      <c r="B403" s="357" t="s">
        <v>199</v>
      </c>
      <c r="C403" s="211"/>
      <c r="D403" s="12"/>
      <c r="E403" s="43"/>
      <c r="F403" s="151"/>
      <c r="G403" s="18"/>
    </row>
    <row r="404" spans="1:7" ht="15">
      <c r="A404" s="358"/>
      <c r="B404" s="357"/>
      <c r="C404" s="211"/>
      <c r="D404" s="12"/>
      <c r="E404" s="43"/>
      <c r="F404" s="151"/>
      <c r="G404" s="18"/>
    </row>
    <row r="405" spans="1:7" ht="15">
      <c r="A405" s="358" t="s">
        <v>10</v>
      </c>
      <c r="B405" s="202" t="s">
        <v>272</v>
      </c>
      <c r="C405" s="211" t="s">
        <v>201</v>
      </c>
      <c r="D405" s="12">
        <v>13</v>
      </c>
      <c r="E405" s="481"/>
      <c r="F405" s="151">
        <f>D405*E405</f>
        <v>0</v>
      </c>
      <c r="G405" s="18"/>
    </row>
    <row r="406" spans="1:7" ht="15">
      <c r="A406" s="358"/>
      <c r="B406" s="202"/>
      <c r="C406" s="211"/>
      <c r="D406" s="12"/>
      <c r="E406" s="43"/>
      <c r="F406" s="151"/>
      <c r="G406" s="18"/>
    </row>
    <row r="407" spans="1:7" ht="15">
      <c r="A407" s="50"/>
      <c r="B407" s="357" t="s">
        <v>456</v>
      </c>
      <c r="C407" s="22"/>
      <c r="D407" s="38"/>
      <c r="E407" s="42"/>
      <c r="F407" s="371"/>
      <c r="G407" s="18"/>
    </row>
    <row r="408" spans="1:7" ht="15">
      <c r="A408" s="50"/>
      <c r="B408" s="72"/>
      <c r="C408" s="22"/>
      <c r="D408" s="38"/>
      <c r="E408" s="42"/>
      <c r="F408" s="371"/>
      <c r="G408" s="18"/>
    </row>
    <row r="409" spans="1:7" ht="15">
      <c r="A409" s="50" t="s">
        <v>3</v>
      </c>
      <c r="B409" s="72" t="s">
        <v>457</v>
      </c>
      <c r="C409" s="211" t="s">
        <v>4</v>
      </c>
      <c r="D409" s="372">
        <v>212</v>
      </c>
      <c r="E409" s="483"/>
      <c r="F409" s="374">
        <f>D409*E409</f>
        <v>0</v>
      </c>
      <c r="G409" s="18"/>
    </row>
    <row r="410" spans="1:7" ht="15">
      <c r="A410" s="50"/>
      <c r="B410" s="72"/>
      <c r="C410" s="211"/>
      <c r="D410" s="372"/>
      <c r="E410" s="373"/>
      <c r="F410" s="374"/>
      <c r="G410" s="18"/>
    </row>
    <row r="411" spans="1:7" ht="15">
      <c r="A411" s="50"/>
      <c r="B411" s="72"/>
      <c r="C411" s="211"/>
      <c r="D411" s="372"/>
      <c r="E411" s="373"/>
      <c r="F411" s="374"/>
      <c r="G411" s="18"/>
    </row>
    <row r="412" spans="1:7" ht="15">
      <c r="A412" s="50"/>
      <c r="B412" s="72"/>
      <c r="C412" s="211"/>
      <c r="D412" s="372"/>
      <c r="E412" s="373"/>
      <c r="F412" s="374"/>
      <c r="G412" s="18"/>
    </row>
    <row r="413" spans="1:7" ht="15">
      <c r="A413" s="50"/>
      <c r="B413" s="72"/>
      <c r="C413" s="211"/>
      <c r="D413" s="372"/>
      <c r="E413" s="373"/>
      <c r="F413" s="374"/>
      <c r="G413" s="18"/>
    </row>
    <row r="414" spans="1:7" ht="15">
      <c r="A414" s="50"/>
      <c r="B414" s="72"/>
      <c r="C414" s="211"/>
      <c r="D414" s="372"/>
      <c r="E414" s="373"/>
      <c r="F414" s="374"/>
      <c r="G414" s="18"/>
    </row>
    <row r="415" spans="1:7" ht="15">
      <c r="A415" s="50"/>
      <c r="B415" s="72"/>
      <c r="C415" s="211"/>
      <c r="D415" s="372"/>
      <c r="E415" s="373"/>
      <c r="F415" s="374"/>
      <c r="G415" s="18"/>
    </row>
    <row r="416" spans="1:7" ht="15">
      <c r="A416" s="50"/>
      <c r="B416" s="72"/>
      <c r="C416" s="211"/>
      <c r="D416" s="372"/>
      <c r="E416" s="373"/>
      <c r="F416" s="374"/>
      <c r="G416" s="18"/>
    </row>
    <row r="417" spans="1:7" ht="15">
      <c r="A417" s="50"/>
      <c r="B417" s="72"/>
      <c r="C417" s="211"/>
      <c r="D417" s="372"/>
      <c r="E417" s="373"/>
      <c r="F417" s="374"/>
      <c r="G417" s="18"/>
    </row>
    <row r="418" spans="1:7" ht="15">
      <c r="A418" s="50"/>
      <c r="B418" s="72"/>
      <c r="C418" s="211"/>
      <c r="D418" s="372"/>
      <c r="E418" s="373"/>
      <c r="F418" s="374"/>
      <c r="G418" s="18"/>
    </row>
    <row r="419" spans="1:7" ht="15">
      <c r="A419" s="50"/>
      <c r="B419" s="72"/>
      <c r="C419" s="211"/>
      <c r="D419" s="372"/>
      <c r="E419" s="373"/>
      <c r="F419" s="374"/>
      <c r="G419" s="18"/>
    </row>
    <row r="420" spans="1:7" ht="15">
      <c r="A420" s="50"/>
      <c r="B420" s="72"/>
      <c r="C420" s="211"/>
      <c r="D420" s="372"/>
      <c r="E420" s="373"/>
      <c r="F420" s="374"/>
      <c r="G420" s="18"/>
    </row>
    <row r="421" spans="1:7" ht="15">
      <c r="A421" s="50"/>
      <c r="B421" s="72"/>
      <c r="C421" s="211"/>
      <c r="D421" s="372"/>
      <c r="E421" s="373"/>
      <c r="F421" s="374"/>
      <c r="G421" s="18"/>
    </row>
    <row r="422" spans="1:7" ht="15">
      <c r="A422" s="50"/>
      <c r="B422" s="72"/>
      <c r="C422" s="211"/>
      <c r="D422" s="372"/>
      <c r="E422" s="373"/>
      <c r="F422" s="374"/>
      <c r="G422" s="18"/>
    </row>
    <row r="423" spans="1:7" ht="15">
      <c r="A423" s="50"/>
      <c r="B423" s="72"/>
      <c r="C423" s="211"/>
      <c r="D423" s="372"/>
      <c r="E423" s="373"/>
      <c r="F423" s="374"/>
      <c r="G423" s="18"/>
    </row>
    <row r="424" spans="1:7" ht="15">
      <c r="A424" s="50"/>
      <c r="B424" s="72"/>
      <c r="C424" s="211"/>
      <c r="D424" s="372"/>
      <c r="E424" s="373"/>
      <c r="F424" s="374"/>
      <c r="G424" s="18"/>
    </row>
    <row r="425" spans="1:7" ht="15">
      <c r="A425" s="50"/>
      <c r="B425" s="72"/>
      <c r="C425" s="211"/>
      <c r="D425" s="372"/>
      <c r="E425" s="373"/>
      <c r="F425" s="374"/>
      <c r="G425" s="18"/>
    </row>
    <row r="426" spans="1:7" ht="15">
      <c r="A426" s="50"/>
      <c r="B426" s="72"/>
      <c r="C426" s="211"/>
      <c r="D426" s="372"/>
      <c r="E426" s="373"/>
      <c r="F426" s="374"/>
      <c r="G426" s="18"/>
    </row>
    <row r="427" spans="1:7" ht="15">
      <c r="A427" s="50"/>
      <c r="B427" s="72"/>
      <c r="C427" s="211"/>
      <c r="D427" s="372"/>
      <c r="E427" s="373"/>
      <c r="F427" s="374"/>
      <c r="G427" s="18"/>
    </row>
    <row r="428" spans="1:7" ht="15">
      <c r="A428" s="50"/>
      <c r="B428" s="72"/>
      <c r="C428" s="211"/>
      <c r="D428" s="372"/>
      <c r="E428" s="373"/>
      <c r="F428" s="374"/>
      <c r="G428" s="18"/>
    </row>
    <row r="429" spans="1:7" ht="15">
      <c r="A429" s="50"/>
      <c r="B429" s="72"/>
      <c r="C429" s="211"/>
      <c r="D429" s="372"/>
      <c r="E429" s="373"/>
      <c r="F429" s="374"/>
      <c r="G429" s="18"/>
    </row>
    <row r="430" spans="1:7" ht="15">
      <c r="A430" s="50"/>
      <c r="B430" s="72"/>
      <c r="C430" s="211"/>
      <c r="D430" s="372"/>
      <c r="E430" s="373"/>
      <c r="F430" s="374"/>
      <c r="G430" s="18"/>
    </row>
    <row r="431" spans="1:7" ht="15.75" customHeight="1">
      <c r="A431" s="50"/>
      <c r="B431" s="72"/>
      <c r="C431" s="211"/>
      <c r="D431" s="372"/>
      <c r="E431" s="373"/>
      <c r="F431" s="374"/>
      <c r="G431" s="18"/>
    </row>
    <row r="432" spans="1:7" ht="15">
      <c r="A432" s="50"/>
      <c r="B432" s="72"/>
      <c r="C432" s="211"/>
      <c r="D432" s="372"/>
      <c r="E432" s="373"/>
      <c r="F432" s="374"/>
      <c r="G432" s="18"/>
    </row>
    <row r="433" spans="1:7" ht="15">
      <c r="A433" s="50"/>
      <c r="B433" s="72"/>
      <c r="C433" s="211"/>
      <c r="D433" s="372"/>
      <c r="E433" s="373"/>
      <c r="F433" s="374"/>
      <c r="G433" s="18"/>
    </row>
    <row r="434" spans="1:7" ht="15">
      <c r="A434" s="50"/>
      <c r="B434" s="72"/>
      <c r="C434" s="211"/>
      <c r="D434" s="372"/>
      <c r="E434" s="373"/>
      <c r="F434" s="374"/>
      <c r="G434" s="18"/>
    </row>
    <row r="435" spans="1:7" ht="15">
      <c r="A435" s="50"/>
      <c r="B435" s="72"/>
      <c r="C435" s="211"/>
      <c r="D435" s="372"/>
      <c r="E435" s="373"/>
      <c r="F435" s="374"/>
      <c r="G435" s="18"/>
    </row>
    <row r="436" spans="1:7" ht="15">
      <c r="A436" s="50"/>
      <c r="B436" s="72"/>
      <c r="C436" s="211"/>
      <c r="D436" s="372"/>
      <c r="E436" s="373"/>
      <c r="F436" s="375"/>
      <c r="G436" s="18"/>
    </row>
    <row r="437" spans="1:7" ht="15">
      <c r="A437" s="537"/>
      <c r="B437" s="551"/>
      <c r="C437" s="546"/>
      <c r="D437" s="552"/>
      <c r="E437" s="553"/>
      <c r="F437" s="374"/>
      <c r="G437" s="18"/>
    </row>
    <row r="438" spans="1:7" ht="15">
      <c r="A438" s="50"/>
      <c r="B438" s="33" t="s">
        <v>234</v>
      </c>
      <c r="C438" s="22"/>
      <c r="D438" s="38"/>
      <c r="E438" s="42"/>
      <c r="F438" s="154"/>
      <c r="G438" s="18"/>
    </row>
    <row r="439" spans="1:7" s="58" customFormat="1" ht="15.75" thickBot="1">
      <c r="A439" s="54"/>
      <c r="B439" s="33" t="s">
        <v>222</v>
      </c>
      <c r="C439" s="32"/>
      <c r="D439" s="19" t="s">
        <v>12</v>
      </c>
      <c r="E439" s="70"/>
      <c r="F439" s="155">
        <f>SUM(F399:F409)</f>
        <v>0</v>
      </c>
      <c r="G439" s="57"/>
    </row>
    <row r="440" spans="1:7" s="58" customFormat="1" ht="15.75" thickTop="1">
      <c r="A440" s="78"/>
      <c r="B440" s="79"/>
      <c r="C440" s="80"/>
      <c r="D440" s="81"/>
      <c r="E440" s="81"/>
      <c r="F440" s="161"/>
      <c r="G440" s="57"/>
    </row>
    <row r="441" spans="1:7" s="58" customFormat="1" ht="15.75" thickBot="1">
      <c r="A441" s="82"/>
      <c r="B441" s="83"/>
      <c r="C441" s="84"/>
      <c r="D441" s="85"/>
      <c r="E441" s="85"/>
      <c r="F441" s="162"/>
      <c r="G441" s="57"/>
    </row>
    <row r="442" spans="1:7" s="56" customFormat="1" ht="13.5" customHeight="1" thickTop="1">
      <c r="A442" s="51" t="s">
        <v>6</v>
      </c>
      <c r="B442" s="29" t="s">
        <v>7</v>
      </c>
      <c r="C442" s="34" t="s">
        <v>13</v>
      </c>
      <c r="D442" s="36" t="s">
        <v>14</v>
      </c>
      <c r="E442" s="40" t="s">
        <v>15</v>
      </c>
      <c r="F442" s="149" t="s">
        <v>22</v>
      </c>
      <c r="G442" s="55"/>
    </row>
    <row r="443" spans="1:7" s="56" customFormat="1" ht="12.75" customHeight="1">
      <c r="A443" s="53"/>
      <c r="B443" s="30"/>
      <c r="C443" s="35"/>
      <c r="D443" s="37"/>
      <c r="E443" s="41"/>
      <c r="F443" s="150"/>
      <c r="G443" s="55"/>
    </row>
    <row r="444" spans="1:7" s="56" customFormat="1" ht="13.5" customHeight="1">
      <c r="A444" s="53"/>
      <c r="B444" s="31" t="s">
        <v>235</v>
      </c>
      <c r="C444" s="35"/>
      <c r="D444" s="37"/>
      <c r="E444" s="41"/>
      <c r="F444" s="150"/>
      <c r="G444" s="55"/>
    </row>
    <row r="445" spans="1:7" s="56" customFormat="1" ht="13.5" customHeight="1">
      <c r="A445" s="53"/>
      <c r="B445" s="31"/>
      <c r="C445" s="35"/>
      <c r="D445" s="37"/>
      <c r="E445" s="41"/>
      <c r="F445" s="150"/>
      <c r="G445" s="55"/>
    </row>
    <row r="446" spans="1:7" s="56" customFormat="1" ht="15">
      <c r="A446" s="53"/>
      <c r="B446" s="59" t="s">
        <v>223</v>
      </c>
      <c r="C446" s="35"/>
      <c r="D446" s="37"/>
      <c r="E446" s="41"/>
      <c r="F446" s="150"/>
      <c r="G446" s="55"/>
    </row>
    <row r="447" spans="1:7" s="56" customFormat="1" ht="15">
      <c r="A447" s="53"/>
      <c r="B447" s="59"/>
      <c r="C447" s="35"/>
      <c r="D447" s="37"/>
      <c r="E447" s="41"/>
      <c r="F447" s="150"/>
      <c r="G447" s="55"/>
    </row>
    <row r="448" spans="1:7" s="56" customFormat="1" ht="15">
      <c r="A448" s="53"/>
      <c r="B448" s="356" t="s">
        <v>26</v>
      </c>
      <c r="C448" s="35"/>
      <c r="D448" s="37"/>
      <c r="E448" s="41"/>
      <c r="F448" s="150"/>
      <c r="G448" s="55"/>
    </row>
    <row r="449" spans="1:7" s="56" customFormat="1" ht="15">
      <c r="A449" s="53"/>
      <c r="B449" s="356"/>
      <c r="C449" s="35"/>
      <c r="D449" s="37"/>
      <c r="E449" s="41"/>
      <c r="F449" s="150"/>
      <c r="G449" s="55"/>
    </row>
    <row r="450" spans="1:7" s="56" customFormat="1" ht="15">
      <c r="A450" s="48"/>
      <c r="B450" s="59" t="s">
        <v>38</v>
      </c>
      <c r="C450" s="35"/>
      <c r="D450" s="37"/>
      <c r="E450" s="41"/>
      <c r="F450" s="150"/>
      <c r="G450" s="55"/>
    </row>
    <row r="451" spans="1:7" s="56" customFormat="1" ht="15">
      <c r="A451" s="48"/>
      <c r="B451" s="69"/>
      <c r="C451" s="35"/>
      <c r="D451" s="37"/>
      <c r="E451" s="41"/>
      <c r="F451" s="150"/>
      <c r="G451" s="55"/>
    </row>
    <row r="452" spans="1:7" s="56" customFormat="1" ht="25.5">
      <c r="A452" s="48"/>
      <c r="B452" s="44" t="s">
        <v>407</v>
      </c>
      <c r="C452" s="35"/>
      <c r="D452" s="37"/>
      <c r="E452" s="41"/>
      <c r="F452" s="150"/>
      <c r="G452" s="55"/>
    </row>
    <row r="453" spans="1:7" s="56" customFormat="1" ht="15">
      <c r="A453" s="48"/>
      <c r="B453" s="44"/>
      <c r="C453" s="35"/>
      <c r="D453" s="37"/>
      <c r="E453" s="41"/>
      <c r="F453" s="150"/>
      <c r="G453" s="55"/>
    </row>
    <row r="454" spans="1:7" s="56" customFormat="1" ht="51">
      <c r="A454" s="48"/>
      <c r="B454" s="44" t="s">
        <v>404</v>
      </c>
      <c r="C454" s="35"/>
      <c r="D454" s="37"/>
      <c r="E454" s="41"/>
      <c r="F454" s="150"/>
      <c r="G454" s="55"/>
    </row>
    <row r="455" spans="1:7" s="56" customFormat="1" ht="15">
      <c r="A455" s="48"/>
      <c r="B455" s="44"/>
      <c r="C455" s="35"/>
      <c r="D455" s="37"/>
      <c r="E455" s="41"/>
      <c r="F455" s="150"/>
      <c r="G455" s="55"/>
    </row>
    <row r="456" spans="1:7" ht="15">
      <c r="A456" s="358"/>
      <c r="B456" s="31" t="s">
        <v>208</v>
      </c>
      <c r="C456" s="211"/>
      <c r="D456" s="12"/>
      <c r="E456" s="43"/>
      <c r="F456" s="151"/>
      <c r="G456" s="18"/>
    </row>
    <row r="457" spans="1:7" ht="15">
      <c r="A457" s="358"/>
      <c r="B457" s="31"/>
      <c r="C457" s="211"/>
      <c r="D457" s="12"/>
      <c r="E457" s="43"/>
      <c r="F457" s="151"/>
      <c r="G457" s="18"/>
    </row>
    <row r="458" spans="1:7" s="56" customFormat="1" ht="63.75">
      <c r="A458" s="48"/>
      <c r="B458" s="357" t="s">
        <v>196</v>
      </c>
      <c r="C458" s="35"/>
      <c r="D458" s="37"/>
      <c r="E458" s="41"/>
      <c r="F458" s="150"/>
      <c r="G458" s="55"/>
    </row>
    <row r="459" spans="1:7" s="56" customFormat="1" ht="15">
      <c r="A459" s="48"/>
      <c r="B459" s="44"/>
      <c r="C459" s="35"/>
      <c r="D459" s="37"/>
      <c r="E459" s="41"/>
      <c r="F459" s="150"/>
      <c r="G459" s="55"/>
    </row>
    <row r="460" spans="1:7" ht="15">
      <c r="A460" s="358" t="s">
        <v>10</v>
      </c>
      <c r="B460" s="86" t="s">
        <v>341</v>
      </c>
      <c r="C460" s="211" t="s">
        <v>4</v>
      </c>
      <c r="D460" s="12">
        <v>8580</v>
      </c>
      <c r="E460" s="481"/>
      <c r="F460" s="151">
        <f>D460*E460</f>
        <v>0</v>
      </c>
      <c r="G460" s="18"/>
    </row>
    <row r="461" spans="1:7" ht="15">
      <c r="A461" s="358"/>
      <c r="B461" s="86"/>
      <c r="C461" s="211"/>
      <c r="D461" s="12"/>
      <c r="E461" s="43"/>
      <c r="F461" s="151"/>
      <c r="G461" s="18"/>
    </row>
    <row r="462" spans="1:7" ht="15">
      <c r="A462" s="358"/>
      <c r="B462" s="31" t="s">
        <v>207</v>
      </c>
      <c r="C462" s="211"/>
      <c r="D462" s="12"/>
      <c r="E462" s="43"/>
      <c r="F462" s="151"/>
      <c r="G462" s="18"/>
    </row>
    <row r="463" spans="1:7" ht="15">
      <c r="A463" s="358"/>
      <c r="B463" s="31"/>
      <c r="C463" s="211"/>
      <c r="D463" s="12"/>
      <c r="E463" s="43"/>
      <c r="F463" s="151"/>
      <c r="G463" s="18"/>
    </row>
    <row r="464" spans="1:7" ht="63.75">
      <c r="A464" s="358"/>
      <c r="B464" s="357" t="s">
        <v>200</v>
      </c>
      <c r="C464" s="211"/>
      <c r="D464" s="12"/>
      <c r="E464" s="43"/>
      <c r="F464" s="151"/>
      <c r="G464" s="18"/>
    </row>
    <row r="465" spans="1:7" ht="15">
      <c r="A465" s="358"/>
      <c r="B465" s="86"/>
      <c r="C465" s="211"/>
      <c r="D465" s="12"/>
      <c r="E465" s="43"/>
      <c r="F465" s="151"/>
      <c r="G465" s="18"/>
    </row>
    <row r="466" spans="1:7" ht="15">
      <c r="A466" s="358" t="s">
        <v>3</v>
      </c>
      <c r="B466" s="86" t="s">
        <v>336</v>
      </c>
      <c r="C466" s="211" t="s">
        <v>4</v>
      </c>
      <c r="D466" s="12">
        <v>1520</v>
      </c>
      <c r="E466" s="481"/>
      <c r="F466" s="151">
        <f>D466*E466</f>
        <v>0</v>
      </c>
      <c r="G466" s="18"/>
    </row>
    <row r="467" spans="1:7" ht="15">
      <c r="A467" s="358"/>
      <c r="B467" s="86"/>
      <c r="C467" s="211"/>
      <c r="D467" s="12"/>
      <c r="E467" s="43"/>
      <c r="F467" s="151"/>
      <c r="G467" s="18"/>
    </row>
    <row r="468" spans="1:7" ht="15">
      <c r="A468" s="358" t="s">
        <v>11</v>
      </c>
      <c r="B468" s="86" t="s">
        <v>334</v>
      </c>
      <c r="C468" s="211" t="s">
        <v>4</v>
      </c>
      <c r="D468" s="12">
        <v>761</v>
      </c>
      <c r="E468" s="481"/>
      <c r="F468" s="151">
        <f>D468*E468</f>
        <v>0</v>
      </c>
      <c r="G468" s="18"/>
    </row>
    <row r="469" spans="1:7" ht="15">
      <c r="A469" s="358"/>
      <c r="B469" s="86"/>
      <c r="C469" s="211"/>
      <c r="D469" s="12"/>
      <c r="E469" s="43"/>
      <c r="F469" s="151"/>
      <c r="G469" s="18"/>
    </row>
    <row r="470" spans="1:7" ht="15">
      <c r="A470" s="358" t="s">
        <v>2</v>
      </c>
      <c r="B470" s="86" t="s">
        <v>335</v>
      </c>
      <c r="C470" s="211" t="s">
        <v>4</v>
      </c>
      <c r="D470" s="12">
        <f>9*13</f>
        <v>117</v>
      </c>
      <c r="E470" s="481"/>
      <c r="F470" s="151">
        <f>D470*E470</f>
        <v>0</v>
      </c>
      <c r="G470" s="18"/>
    </row>
    <row r="471" spans="1:7" ht="15">
      <c r="A471" s="358"/>
      <c r="B471" s="86"/>
      <c r="C471" s="211"/>
      <c r="D471" s="12"/>
      <c r="E471" s="43"/>
      <c r="F471" s="151"/>
      <c r="G471" s="18"/>
    </row>
    <row r="472" spans="1:7" ht="15">
      <c r="A472" s="358" t="s">
        <v>18</v>
      </c>
      <c r="B472" s="86" t="s">
        <v>202</v>
      </c>
      <c r="C472" s="211" t="s">
        <v>4</v>
      </c>
      <c r="D472" s="12">
        <f>4*13</f>
        <v>52</v>
      </c>
      <c r="E472" s="481"/>
      <c r="F472" s="151">
        <f>D472*E472</f>
        <v>0</v>
      </c>
      <c r="G472" s="18"/>
    </row>
    <row r="473" spans="1:7" ht="15">
      <c r="A473" s="358"/>
      <c r="B473" s="86"/>
      <c r="C473" s="211"/>
      <c r="D473" s="12"/>
      <c r="E473" s="43"/>
      <c r="F473" s="151"/>
      <c r="G473" s="18"/>
    </row>
    <row r="474" spans="1:7" ht="15">
      <c r="A474" s="358"/>
      <c r="B474" s="108"/>
      <c r="C474" s="211"/>
      <c r="D474" s="12"/>
      <c r="E474" s="43"/>
      <c r="F474" s="151"/>
      <c r="G474" s="18"/>
    </row>
    <row r="475" spans="1:7" ht="15">
      <c r="A475" s="358"/>
      <c r="B475" s="357"/>
      <c r="C475" s="211"/>
      <c r="D475" s="12"/>
      <c r="E475" s="43"/>
      <c r="F475" s="151"/>
      <c r="G475" s="18"/>
    </row>
    <row r="476" spans="1:7" ht="15">
      <c r="A476" s="358"/>
      <c r="B476" s="357"/>
      <c r="C476" s="211"/>
      <c r="D476" s="12"/>
      <c r="E476" s="43"/>
      <c r="F476" s="151"/>
      <c r="G476" s="18"/>
    </row>
    <row r="477" spans="1:7" ht="15">
      <c r="A477" s="358"/>
      <c r="B477" s="202"/>
      <c r="C477" s="211"/>
      <c r="D477" s="12"/>
      <c r="E477" s="43"/>
      <c r="F477" s="151"/>
      <c r="G477" s="18"/>
    </row>
    <row r="478" spans="1:7" ht="15">
      <c r="A478" s="358"/>
      <c r="B478" s="128"/>
      <c r="C478" s="211"/>
      <c r="D478" s="12"/>
      <c r="E478" s="43"/>
      <c r="F478" s="159"/>
      <c r="G478" s="18"/>
    </row>
    <row r="479" spans="1:7" ht="15">
      <c r="A479" s="544"/>
      <c r="B479" s="545"/>
      <c r="C479" s="546"/>
      <c r="D479" s="547"/>
      <c r="E479" s="548"/>
      <c r="F479" s="151"/>
      <c r="G479" s="18"/>
    </row>
    <row r="480" spans="1:7" s="58" customFormat="1" ht="15.75" thickBot="1">
      <c r="A480" s="120"/>
      <c r="B480" s="121" t="s">
        <v>210</v>
      </c>
      <c r="C480" s="122"/>
      <c r="D480" s="123" t="s">
        <v>12</v>
      </c>
      <c r="E480" s="124"/>
      <c r="F480" s="160">
        <f>SUM(F450:F478)</f>
        <v>0</v>
      </c>
      <c r="G480" s="57"/>
    </row>
    <row r="481" spans="1:7" ht="15.75" thickTop="1">
      <c r="A481" s="363"/>
      <c r="B481" s="367"/>
      <c r="C481" s="364"/>
      <c r="D481" s="117"/>
      <c r="E481" s="94"/>
      <c r="F481" s="157"/>
      <c r="G481" s="18"/>
    </row>
    <row r="482" spans="1:7" ht="15.75" thickBot="1">
      <c r="A482" s="365"/>
      <c r="B482" s="368"/>
      <c r="C482" s="366"/>
      <c r="D482" s="119"/>
      <c r="E482" s="99"/>
      <c r="F482" s="158"/>
      <c r="G482" s="18"/>
    </row>
    <row r="483" spans="1:7" s="56" customFormat="1" ht="13.5" customHeight="1" thickTop="1">
      <c r="A483" s="51" t="s">
        <v>6</v>
      </c>
      <c r="B483" s="29" t="s">
        <v>7</v>
      </c>
      <c r="C483" s="34" t="s">
        <v>13</v>
      </c>
      <c r="D483" s="36" t="s">
        <v>14</v>
      </c>
      <c r="E483" s="40" t="s">
        <v>15</v>
      </c>
      <c r="F483" s="149" t="s">
        <v>22</v>
      </c>
      <c r="G483" s="55"/>
    </row>
    <row r="484" spans="1:7" s="56" customFormat="1" ht="13.5" customHeight="1">
      <c r="A484" s="53"/>
      <c r="B484" s="30"/>
      <c r="C484" s="35"/>
      <c r="D484" s="37"/>
      <c r="E484" s="41"/>
      <c r="F484" s="150"/>
      <c r="G484" s="55"/>
    </row>
    <row r="485" spans="1:7" s="56" customFormat="1" ht="13.5" customHeight="1">
      <c r="A485" s="53"/>
      <c r="B485" s="31" t="s">
        <v>235</v>
      </c>
      <c r="C485" s="35"/>
      <c r="D485" s="37"/>
      <c r="E485" s="41"/>
      <c r="F485" s="150"/>
      <c r="G485" s="55"/>
    </row>
    <row r="486" spans="1:7" s="56" customFormat="1" ht="13.5" customHeight="1">
      <c r="A486" s="53"/>
      <c r="B486" s="31"/>
      <c r="C486" s="35"/>
      <c r="D486" s="37"/>
      <c r="E486" s="41"/>
      <c r="F486" s="150"/>
      <c r="G486" s="55"/>
    </row>
    <row r="487" spans="1:7" s="56" customFormat="1" ht="13.5" customHeight="1">
      <c r="A487" s="53"/>
      <c r="B487" s="59" t="s">
        <v>296</v>
      </c>
      <c r="C487" s="35"/>
      <c r="D487" s="37"/>
      <c r="E487" s="41"/>
      <c r="F487" s="150"/>
      <c r="G487" s="55"/>
    </row>
    <row r="488" spans="1:7" s="56" customFormat="1" ht="15">
      <c r="A488" s="53"/>
      <c r="B488" s="59"/>
      <c r="C488" s="35"/>
      <c r="D488" s="37"/>
      <c r="E488" s="41"/>
      <c r="F488" s="150"/>
      <c r="G488" s="55"/>
    </row>
    <row r="489" spans="1:7" s="58" customFormat="1" ht="15">
      <c r="A489" s="54"/>
      <c r="B489" s="127" t="s">
        <v>211</v>
      </c>
      <c r="C489" s="32"/>
      <c r="D489" s="19" t="s">
        <v>12</v>
      </c>
      <c r="E489" s="70"/>
      <c r="F489" s="155">
        <f>F480</f>
        <v>0</v>
      </c>
      <c r="G489" s="57"/>
    </row>
    <row r="490" spans="1:7" ht="15">
      <c r="A490" s="358"/>
      <c r="B490" s="202"/>
      <c r="C490" s="211"/>
      <c r="D490" s="12"/>
      <c r="E490" s="43"/>
      <c r="F490" s="151"/>
      <c r="G490" s="18"/>
    </row>
    <row r="491" spans="1:7" ht="15">
      <c r="A491" s="358"/>
      <c r="B491" s="108" t="s">
        <v>198</v>
      </c>
      <c r="C491" s="211"/>
      <c r="D491" s="12"/>
      <c r="E491" s="43"/>
      <c r="F491" s="151"/>
      <c r="G491" s="18"/>
    </row>
    <row r="492" spans="1:7" ht="15">
      <c r="A492" s="358"/>
      <c r="B492" s="108"/>
      <c r="C492" s="211"/>
      <c r="D492" s="12"/>
      <c r="E492" s="43"/>
      <c r="F492" s="151"/>
      <c r="G492" s="18"/>
    </row>
    <row r="493" spans="1:7" ht="38.25">
      <c r="A493" s="358"/>
      <c r="B493" s="357" t="s">
        <v>333</v>
      </c>
      <c r="C493" s="211"/>
      <c r="D493" s="12"/>
      <c r="E493" s="43"/>
      <c r="F493" s="151"/>
      <c r="G493" s="18"/>
    </row>
    <row r="494" spans="1:7" ht="15">
      <c r="A494" s="358"/>
      <c r="B494" s="357"/>
      <c r="C494" s="211"/>
      <c r="D494" s="12"/>
      <c r="E494" s="43"/>
      <c r="F494" s="151"/>
      <c r="G494" s="18"/>
    </row>
    <row r="495" spans="1:7" ht="15">
      <c r="A495" s="358" t="s">
        <v>10</v>
      </c>
      <c r="B495" s="202" t="s">
        <v>272</v>
      </c>
      <c r="C495" s="211" t="s">
        <v>201</v>
      </c>
      <c r="D495" s="12">
        <f>13*13</f>
        <v>169</v>
      </c>
      <c r="E495" s="481"/>
      <c r="F495" s="151">
        <f>D495*E495</f>
        <v>0</v>
      </c>
      <c r="G495" s="18"/>
    </row>
    <row r="496" spans="1:7" ht="15">
      <c r="A496" s="358"/>
      <c r="B496" s="202"/>
      <c r="C496" s="211"/>
      <c r="D496" s="12"/>
      <c r="E496" s="43"/>
      <c r="F496" s="151"/>
      <c r="G496" s="18"/>
    </row>
    <row r="497" spans="1:7" ht="15">
      <c r="A497" s="50"/>
      <c r="B497" s="357" t="s">
        <v>456</v>
      </c>
      <c r="C497" s="22"/>
      <c r="D497" s="38"/>
      <c r="E497" s="42"/>
      <c r="F497" s="371"/>
      <c r="G497" s="18"/>
    </row>
    <row r="498" spans="1:7" ht="15">
      <c r="A498" s="50"/>
      <c r="B498" s="72"/>
      <c r="C498" s="22"/>
      <c r="D498" s="38"/>
      <c r="E498" s="42"/>
      <c r="F498" s="371"/>
      <c r="G498" s="18"/>
    </row>
    <row r="499" spans="1:7" ht="15">
      <c r="A499" s="50" t="s">
        <v>3</v>
      </c>
      <c r="B499" s="72" t="s">
        <v>457</v>
      </c>
      <c r="C499" s="211" t="s">
        <v>4</v>
      </c>
      <c r="D499" s="372">
        <f>212*13</f>
        <v>2756</v>
      </c>
      <c r="E499" s="483"/>
      <c r="F499" s="374">
        <f>D499*E499</f>
        <v>0</v>
      </c>
      <c r="G499" s="18"/>
    </row>
    <row r="500" spans="1:7" ht="15">
      <c r="A500" s="50"/>
      <c r="B500" s="72"/>
      <c r="C500" s="211"/>
      <c r="D500" s="372"/>
      <c r="E500" s="373"/>
      <c r="F500" s="374"/>
      <c r="G500" s="18"/>
    </row>
    <row r="501" spans="1:7" ht="15">
      <c r="A501" s="50"/>
      <c r="B501" s="31" t="s">
        <v>375</v>
      </c>
      <c r="C501" s="211"/>
      <c r="D501" s="372"/>
      <c r="E501" s="373"/>
      <c r="F501" s="374"/>
      <c r="G501" s="18"/>
    </row>
    <row r="502" spans="1:7" ht="15">
      <c r="A502" s="50"/>
      <c r="B502" s="409"/>
      <c r="C502" s="211"/>
      <c r="D502" s="372"/>
      <c r="E502" s="373"/>
      <c r="F502" s="374"/>
      <c r="G502" s="18"/>
    </row>
    <row r="503" spans="1:7" ht="25.5">
      <c r="A503" s="50"/>
      <c r="B503" s="407" t="s">
        <v>373</v>
      </c>
      <c r="C503" s="211"/>
      <c r="D503" s="372"/>
      <c r="E503" s="373"/>
      <c r="F503" s="374"/>
      <c r="G503" s="18"/>
    </row>
    <row r="504" spans="1:7" ht="15">
      <c r="A504" s="50"/>
      <c r="B504" s="408"/>
      <c r="C504" s="211"/>
      <c r="D504" s="372"/>
      <c r="E504" s="373"/>
      <c r="F504" s="374"/>
      <c r="G504" s="18"/>
    </row>
    <row r="505" spans="1:7" ht="15">
      <c r="A505" s="50" t="s">
        <v>11</v>
      </c>
      <c r="B505" s="408" t="s">
        <v>374</v>
      </c>
      <c r="C505" s="211" t="s">
        <v>4</v>
      </c>
      <c r="D505" s="12">
        <v>213</v>
      </c>
      <c r="E505" s="481"/>
      <c r="F505" s="151">
        <f>D505*E505</f>
        <v>0</v>
      </c>
      <c r="G505" s="18"/>
    </row>
    <row r="506" spans="1:7" ht="15">
      <c r="A506" s="50"/>
      <c r="B506" s="72"/>
      <c r="C506" s="211"/>
      <c r="D506" s="372"/>
      <c r="E506" s="373"/>
      <c r="F506" s="374"/>
      <c r="G506" s="18"/>
    </row>
    <row r="507" spans="1:7" ht="15">
      <c r="A507" s="50"/>
      <c r="B507" s="72"/>
      <c r="C507" s="211"/>
      <c r="D507" s="372"/>
      <c r="E507" s="373"/>
      <c r="F507" s="374"/>
      <c r="G507" s="18"/>
    </row>
    <row r="508" spans="1:7" ht="15">
      <c r="A508" s="50"/>
      <c r="B508" s="72"/>
      <c r="C508" s="211"/>
      <c r="D508" s="372"/>
      <c r="E508" s="373"/>
      <c r="F508" s="374"/>
      <c r="G508" s="18"/>
    </row>
    <row r="509" spans="1:7" ht="15">
      <c r="A509" s="50"/>
      <c r="B509" s="72"/>
      <c r="C509" s="211"/>
      <c r="D509" s="372"/>
      <c r="E509" s="373"/>
      <c r="F509" s="374"/>
      <c r="G509" s="18"/>
    </row>
    <row r="510" spans="1:7" ht="15">
      <c r="A510" s="50"/>
      <c r="B510" s="72"/>
      <c r="C510" s="211"/>
      <c r="D510" s="372"/>
      <c r="E510" s="373"/>
      <c r="F510" s="374"/>
      <c r="G510" s="18"/>
    </row>
    <row r="511" spans="1:7" ht="15">
      <c r="A511" s="50"/>
      <c r="B511" s="72"/>
      <c r="C511" s="211"/>
      <c r="D511" s="372"/>
      <c r="E511" s="373"/>
      <c r="F511" s="374"/>
      <c r="G511" s="18"/>
    </row>
    <row r="512" spans="1:7" ht="15">
      <c r="A512" s="50"/>
      <c r="B512" s="72"/>
      <c r="C512" s="211"/>
      <c r="D512" s="372"/>
      <c r="E512" s="373"/>
      <c r="F512" s="374"/>
      <c r="G512" s="18"/>
    </row>
    <row r="513" spans="1:7" ht="15">
      <c r="A513" s="50"/>
      <c r="B513" s="72"/>
      <c r="C513" s="211"/>
      <c r="D513" s="372"/>
      <c r="E513" s="373"/>
      <c r="F513" s="374"/>
      <c r="G513" s="18"/>
    </row>
    <row r="514" spans="1:7" ht="15">
      <c r="A514" s="50"/>
      <c r="B514" s="72"/>
      <c r="C514" s="211"/>
      <c r="D514" s="372"/>
      <c r="E514" s="373"/>
      <c r="F514" s="374"/>
      <c r="G514" s="18"/>
    </row>
    <row r="515" spans="1:7" ht="15">
      <c r="A515" s="50"/>
      <c r="B515" s="72"/>
      <c r="C515" s="211"/>
      <c r="D515" s="372"/>
      <c r="E515" s="373"/>
      <c r="F515" s="374"/>
      <c r="G515" s="18"/>
    </row>
    <row r="516" spans="1:7" ht="15">
      <c r="A516" s="50"/>
      <c r="B516" s="72"/>
      <c r="C516" s="211"/>
      <c r="D516" s="372"/>
      <c r="E516" s="373"/>
      <c r="F516" s="374"/>
      <c r="G516" s="18"/>
    </row>
    <row r="517" spans="1:7" ht="15">
      <c r="A517" s="50"/>
      <c r="B517" s="72"/>
      <c r="C517" s="211"/>
      <c r="D517" s="372"/>
      <c r="E517" s="373"/>
      <c r="F517" s="374"/>
      <c r="G517" s="18"/>
    </row>
    <row r="518" spans="1:7" ht="15">
      <c r="A518" s="50"/>
      <c r="B518" s="72"/>
      <c r="C518" s="211"/>
      <c r="D518" s="372"/>
      <c r="E518" s="373"/>
      <c r="F518" s="374"/>
      <c r="G518" s="18"/>
    </row>
    <row r="519" spans="1:7" ht="15">
      <c r="A519" s="50"/>
      <c r="B519" s="72"/>
      <c r="C519" s="211"/>
      <c r="D519" s="372"/>
      <c r="E519" s="373"/>
      <c r="F519" s="374"/>
      <c r="G519" s="18"/>
    </row>
    <row r="520" spans="1:7" ht="15">
      <c r="A520" s="50"/>
      <c r="B520" s="72"/>
      <c r="C520" s="211"/>
      <c r="D520" s="372"/>
      <c r="E520" s="373"/>
      <c r="F520" s="374"/>
      <c r="G520" s="18"/>
    </row>
    <row r="521" spans="1:7" ht="15">
      <c r="A521" s="50"/>
      <c r="B521" s="72"/>
      <c r="C521" s="211"/>
      <c r="D521" s="372"/>
      <c r="E521" s="373"/>
      <c r="F521" s="374"/>
      <c r="G521" s="18"/>
    </row>
    <row r="522" spans="1:7" ht="15">
      <c r="A522" s="50"/>
      <c r="B522" s="72"/>
      <c r="C522" s="211"/>
      <c r="D522" s="372"/>
      <c r="E522" s="373"/>
      <c r="F522" s="374"/>
      <c r="G522" s="18"/>
    </row>
    <row r="523" spans="1:7" ht="15">
      <c r="A523" s="50"/>
      <c r="B523" s="72"/>
      <c r="C523" s="211"/>
      <c r="D523" s="372"/>
      <c r="E523" s="373"/>
      <c r="F523" s="374"/>
      <c r="G523" s="18"/>
    </row>
    <row r="524" spans="1:7" ht="15">
      <c r="A524" s="50"/>
      <c r="B524" s="72"/>
      <c r="C524" s="211"/>
      <c r="D524" s="372"/>
      <c r="E524" s="373"/>
      <c r="F524" s="374"/>
      <c r="G524" s="18"/>
    </row>
    <row r="525" spans="1:7" ht="15">
      <c r="A525" s="50"/>
      <c r="B525" s="72"/>
      <c r="C525" s="211"/>
      <c r="D525" s="372"/>
      <c r="E525" s="373"/>
      <c r="F525" s="374"/>
      <c r="G525" s="18"/>
    </row>
    <row r="526" spans="1:7" ht="15">
      <c r="A526" s="50"/>
      <c r="B526" s="72"/>
      <c r="C526" s="211"/>
      <c r="D526" s="372"/>
      <c r="E526" s="373"/>
      <c r="F526" s="374"/>
      <c r="G526" s="18"/>
    </row>
    <row r="527" spans="1:7" ht="15">
      <c r="A527" s="537"/>
      <c r="B527" s="538" t="s">
        <v>236</v>
      </c>
      <c r="C527" s="539"/>
      <c r="D527" s="540"/>
      <c r="E527" s="541"/>
      <c r="F527" s="542"/>
      <c r="G527" s="18"/>
    </row>
    <row r="528" spans="1:7" s="58" customFormat="1" ht="15.75" thickBot="1">
      <c r="A528" s="120"/>
      <c r="B528" s="543" t="s">
        <v>224</v>
      </c>
      <c r="C528" s="122"/>
      <c r="D528" s="123" t="s">
        <v>12</v>
      </c>
      <c r="E528" s="124"/>
      <c r="F528" s="160">
        <f>SUM(F489:F526)</f>
        <v>0</v>
      </c>
      <c r="G528" s="57"/>
    </row>
    <row r="529" spans="1:7" s="58" customFormat="1" ht="15.75" thickTop="1">
      <c r="A529" s="78"/>
      <c r="B529" s="79"/>
      <c r="C529" s="80"/>
      <c r="D529" s="81"/>
      <c r="E529" s="81"/>
      <c r="F529" s="161"/>
      <c r="G529" s="57"/>
    </row>
    <row r="530" spans="1:7" s="58" customFormat="1" ht="15.75" thickBot="1">
      <c r="A530" s="82"/>
      <c r="B530" s="83"/>
      <c r="C530" s="84"/>
      <c r="D530" s="85"/>
      <c r="E530" s="85"/>
      <c r="F530" s="162"/>
      <c r="G530" s="57"/>
    </row>
    <row r="531" spans="1:7" s="56" customFormat="1" ht="13.5" customHeight="1" thickTop="1">
      <c r="A531" s="51" t="s">
        <v>6</v>
      </c>
      <c r="B531" s="29" t="s">
        <v>7</v>
      </c>
      <c r="C531" s="34" t="s">
        <v>13</v>
      </c>
      <c r="D531" s="36" t="s">
        <v>14</v>
      </c>
      <c r="E531" s="40" t="s">
        <v>15</v>
      </c>
      <c r="F531" s="149" t="s">
        <v>22</v>
      </c>
      <c r="G531" s="55"/>
    </row>
    <row r="532" spans="1:7" s="56" customFormat="1" ht="13.5" customHeight="1">
      <c r="A532" s="53"/>
      <c r="B532" s="31" t="s">
        <v>237</v>
      </c>
      <c r="C532" s="35"/>
      <c r="D532" s="37"/>
      <c r="E532" s="41"/>
      <c r="F532" s="150"/>
      <c r="G532" s="55"/>
    </row>
    <row r="533" spans="1:7" s="56" customFormat="1" ht="13.5" customHeight="1">
      <c r="A533" s="53"/>
      <c r="B533" s="31"/>
      <c r="C533" s="35"/>
      <c r="D533" s="37"/>
      <c r="E533" s="41"/>
      <c r="F533" s="150"/>
      <c r="G533" s="55"/>
    </row>
    <row r="534" spans="1:7" s="56" customFormat="1" ht="15">
      <c r="A534" s="53"/>
      <c r="B534" s="59" t="s">
        <v>238</v>
      </c>
      <c r="C534" s="35"/>
      <c r="D534" s="37"/>
      <c r="E534" s="41"/>
      <c r="F534" s="150"/>
      <c r="G534" s="55"/>
    </row>
    <row r="535" spans="1:7" s="56" customFormat="1" ht="15">
      <c r="A535" s="53"/>
      <c r="B535" s="59"/>
      <c r="C535" s="35"/>
      <c r="D535" s="37"/>
      <c r="E535" s="41"/>
      <c r="F535" s="150"/>
      <c r="G535" s="55"/>
    </row>
    <row r="536" spans="1:7" s="56" customFormat="1" ht="15">
      <c r="A536" s="53"/>
      <c r="B536" s="356" t="s">
        <v>26</v>
      </c>
      <c r="C536" s="35"/>
      <c r="D536" s="37"/>
      <c r="E536" s="41"/>
      <c r="F536" s="150"/>
      <c r="G536" s="55"/>
    </row>
    <row r="537" spans="1:7" s="56" customFormat="1" ht="15">
      <c r="A537" s="53"/>
      <c r="B537" s="356"/>
      <c r="C537" s="35"/>
      <c r="D537" s="37"/>
      <c r="E537" s="41"/>
      <c r="F537" s="150"/>
      <c r="G537" s="55"/>
    </row>
    <row r="538" spans="1:7" s="56" customFormat="1" ht="15">
      <c r="A538" s="48"/>
      <c r="B538" s="59" t="s">
        <v>38</v>
      </c>
      <c r="C538" s="35"/>
      <c r="D538" s="37"/>
      <c r="E538" s="41"/>
      <c r="F538" s="150"/>
      <c r="G538" s="55"/>
    </row>
    <row r="539" spans="1:7" s="56" customFormat="1" ht="15">
      <c r="A539" s="48"/>
      <c r="B539" s="69"/>
      <c r="C539" s="35"/>
      <c r="D539" s="37"/>
      <c r="E539" s="41"/>
      <c r="F539" s="150"/>
      <c r="G539" s="55"/>
    </row>
    <row r="540" spans="1:7" s="56" customFormat="1" ht="25.5">
      <c r="A540" s="48"/>
      <c r="B540" s="44" t="s">
        <v>406</v>
      </c>
      <c r="C540" s="35"/>
      <c r="D540" s="37"/>
      <c r="E540" s="41"/>
      <c r="F540" s="150"/>
      <c r="G540" s="55"/>
    </row>
    <row r="541" spans="1:7" s="56" customFormat="1" ht="15">
      <c r="A541" s="48"/>
      <c r="B541" s="44"/>
      <c r="C541" s="35"/>
      <c r="D541" s="37"/>
      <c r="E541" s="41"/>
      <c r="F541" s="150"/>
      <c r="G541" s="55"/>
    </row>
    <row r="542" spans="1:7" s="56" customFormat="1" ht="51">
      <c r="A542" s="48"/>
      <c r="B542" s="44" t="s">
        <v>404</v>
      </c>
      <c r="C542" s="35"/>
      <c r="D542" s="37"/>
      <c r="E542" s="41"/>
      <c r="F542" s="150"/>
      <c r="G542" s="55"/>
    </row>
    <row r="543" spans="1:7" s="56" customFormat="1" ht="15">
      <c r="A543" s="48"/>
      <c r="B543" s="44"/>
      <c r="C543" s="35"/>
      <c r="D543" s="37"/>
      <c r="E543" s="41"/>
      <c r="F543" s="150"/>
      <c r="G543" s="55"/>
    </row>
    <row r="544" spans="1:7" ht="15">
      <c r="A544" s="358"/>
      <c r="B544" s="31" t="s">
        <v>208</v>
      </c>
      <c r="C544" s="211"/>
      <c r="D544" s="12"/>
      <c r="E544" s="43"/>
      <c r="F544" s="151"/>
      <c r="G544" s="18"/>
    </row>
    <row r="545" spans="1:7" ht="15">
      <c r="A545" s="358"/>
      <c r="B545" s="31"/>
      <c r="C545" s="211"/>
      <c r="D545" s="12"/>
      <c r="E545" s="43"/>
      <c r="F545" s="151"/>
      <c r="G545" s="18"/>
    </row>
    <row r="546" spans="1:7" s="56" customFormat="1" ht="63.75">
      <c r="A546" s="48"/>
      <c r="B546" s="357" t="s">
        <v>196</v>
      </c>
      <c r="C546" s="35"/>
      <c r="D546" s="37"/>
      <c r="E546" s="41"/>
      <c r="F546" s="150"/>
      <c r="G546" s="55"/>
    </row>
    <row r="547" spans="1:7" s="56" customFormat="1" ht="15">
      <c r="A547" s="48"/>
      <c r="B547" s="44"/>
      <c r="C547" s="35"/>
      <c r="D547" s="37"/>
      <c r="E547" s="41"/>
      <c r="F547" s="150"/>
      <c r="G547" s="55"/>
    </row>
    <row r="548" spans="1:7" ht="15">
      <c r="A548" s="358" t="s">
        <v>10</v>
      </c>
      <c r="B548" s="86" t="s">
        <v>341</v>
      </c>
      <c r="C548" s="211" t="s">
        <v>4</v>
      </c>
      <c r="D548" s="12">
        <f>659+86</f>
        <v>745</v>
      </c>
      <c r="E548" s="481"/>
      <c r="F548" s="151">
        <f>D548*E548</f>
        <v>0</v>
      </c>
      <c r="G548" s="18"/>
    </row>
    <row r="549" spans="1:7" ht="15">
      <c r="A549" s="358"/>
      <c r="B549" s="86"/>
      <c r="C549" s="211"/>
      <c r="D549" s="12"/>
      <c r="E549" s="43"/>
      <c r="F549" s="151"/>
      <c r="G549" s="18"/>
    </row>
    <row r="550" spans="1:7" ht="15">
      <c r="A550" s="358"/>
      <c r="B550" s="31" t="s">
        <v>207</v>
      </c>
      <c r="C550" s="211"/>
      <c r="D550" s="12"/>
      <c r="E550" s="43"/>
      <c r="F550" s="151"/>
      <c r="G550" s="18"/>
    </row>
    <row r="551" spans="1:7" ht="15">
      <c r="A551" s="358"/>
      <c r="B551" s="31"/>
      <c r="C551" s="211"/>
      <c r="D551" s="12"/>
      <c r="E551" s="43"/>
      <c r="F551" s="151"/>
      <c r="G551" s="18"/>
    </row>
    <row r="552" spans="1:7" ht="63.75">
      <c r="A552" s="358"/>
      <c r="B552" s="357" t="s">
        <v>200</v>
      </c>
      <c r="C552" s="211"/>
      <c r="D552" s="12"/>
      <c r="E552" s="43"/>
      <c r="F552" s="151"/>
      <c r="G552" s="18"/>
    </row>
    <row r="553" spans="1:7" ht="15">
      <c r="A553" s="358"/>
      <c r="B553" s="86"/>
      <c r="C553" s="211"/>
      <c r="D553" s="12"/>
      <c r="E553" s="43"/>
      <c r="F553" s="151"/>
      <c r="G553" s="18"/>
    </row>
    <row r="554" spans="1:7" ht="15">
      <c r="A554" s="358" t="s">
        <v>3</v>
      </c>
      <c r="B554" s="86" t="s">
        <v>336</v>
      </c>
      <c r="C554" s="211" t="s">
        <v>4</v>
      </c>
      <c r="D554" s="12">
        <v>164</v>
      </c>
      <c r="E554" s="481"/>
      <c r="F554" s="151">
        <f>D554*E554</f>
        <v>0</v>
      </c>
      <c r="G554" s="18"/>
    </row>
    <row r="555" spans="1:7" ht="15">
      <c r="A555" s="358"/>
      <c r="B555" s="86"/>
      <c r="C555" s="211"/>
      <c r="D555" s="12"/>
      <c r="E555" s="43"/>
      <c r="F555" s="151"/>
      <c r="G555" s="18"/>
    </row>
    <row r="556" spans="1:7" ht="15">
      <c r="A556" s="358" t="s">
        <v>11</v>
      </c>
      <c r="B556" s="86" t="s">
        <v>334</v>
      </c>
      <c r="C556" s="211" t="s">
        <v>4</v>
      </c>
      <c r="D556" s="12">
        <v>96</v>
      </c>
      <c r="E556" s="481"/>
      <c r="F556" s="151">
        <f>D556*E556</f>
        <v>0</v>
      </c>
      <c r="G556" s="18"/>
    </row>
    <row r="557" spans="1:7" ht="15">
      <c r="A557" s="358"/>
      <c r="B557" s="86"/>
      <c r="C557" s="211"/>
      <c r="D557" s="12"/>
      <c r="E557" s="43"/>
      <c r="F557" s="151"/>
      <c r="G557" s="18"/>
    </row>
    <row r="558" spans="1:7" ht="15">
      <c r="A558" s="358" t="s">
        <v>2</v>
      </c>
      <c r="B558" s="86" t="s">
        <v>335</v>
      </c>
      <c r="C558" s="211" t="s">
        <v>4</v>
      </c>
      <c r="D558" s="12">
        <f>9*2</f>
        <v>18</v>
      </c>
      <c r="E558" s="481"/>
      <c r="F558" s="151">
        <f>D558*E558</f>
        <v>0</v>
      </c>
      <c r="G558" s="18"/>
    </row>
    <row r="559" spans="1:7" ht="15">
      <c r="A559" s="358"/>
      <c r="B559" s="86"/>
      <c r="C559" s="211"/>
      <c r="D559" s="12"/>
      <c r="E559" s="43"/>
      <c r="F559" s="151"/>
      <c r="G559" s="18"/>
    </row>
    <row r="560" spans="1:7" ht="15">
      <c r="A560" s="358" t="s">
        <v>18</v>
      </c>
      <c r="B560" s="86" t="s">
        <v>202</v>
      </c>
      <c r="C560" s="211" t="s">
        <v>4</v>
      </c>
      <c r="D560" s="12">
        <f>4*2</f>
        <v>8</v>
      </c>
      <c r="E560" s="481"/>
      <c r="F560" s="151">
        <f>D560*E560</f>
        <v>0</v>
      </c>
      <c r="G560" s="18"/>
    </row>
    <row r="561" spans="1:7" ht="15">
      <c r="A561" s="358"/>
      <c r="B561" s="86"/>
      <c r="C561" s="211"/>
      <c r="D561" s="12"/>
      <c r="E561" s="43"/>
      <c r="F561" s="151"/>
      <c r="G561" s="18"/>
    </row>
    <row r="562" spans="1:7" ht="15">
      <c r="A562" s="50"/>
      <c r="B562" s="31" t="s">
        <v>375</v>
      </c>
      <c r="C562" s="211"/>
      <c r="D562" s="372"/>
      <c r="E562" s="373"/>
      <c r="F562" s="374"/>
      <c r="G562" s="18"/>
    </row>
    <row r="563" spans="1:7" ht="15">
      <c r="A563" s="50"/>
      <c r="B563" s="409"/>
      <c r="C563" s="211"/>
      <c r="D563" s="372"/>
      <c r="E563" s="373"/>
      <c r="F563" s="374"/>
      <c r="G563" s="18"/>
    </row>
    <row r="564" spans="1:7" ht="25.5">
      <c r="A564" s="50"/>
      <c r="B564" s="407" t="s">
        <v>373</v>
      </c>
      <c r="C564" s="211"/>
      <c r="D564" s="372"/>
      <c r="E564" s="373"/>
      <c r="F564" s="374"/>
      <c r="G564" s="18"/>
    </row>
    <row r="565" spans="1:7" ht="15">
      <c r="A565" s="50"/>
      <c r="B565" s="408"/>
      <c r="C565" s="211"/>
      <c r="D565" s="372"/>
      <c r="E565" s="373"/>
      <c r="F565" s="374"/>
      <c r="G565" s="18"/>
    </row>
    <row r="566" spans="1:7" ht="15">
      <c r="A566" s="50" t="s">
        <v>19</v>
      </c>
      <c r="B566" s="408" t="s">
        <v>374</v>
      </c>
      <c r="C566" s="211" t="s">
        <v>4</v>
      </c>
      <c r="D566" s="12">
        <v>358</v>
      </c>
      <c r="E566" s="481"/>
      <c r="F566" s="151">
        <f>D566*E566</f>
        <v>0</v>
      </c>
      <c r="G566" s="18"/>
    </row>
    <row r="567" spans="1:7" ht="15">
      <c r="A567" s="544"/>
      <c r="B567" s="545"/>
      <c r="C567" s="546"/>
      <c r="D567" s="547"/>
      <c r="E567" s="548"/>
      <c r="F567" s="549"/>
      <c r="G567" s="18"/>
    </row>
    <row r="568" spans="1:7" s="58" customFormat="1" ht="15.75" thickBot="1">
      <c r="A568" s="120"/>
      <c r="B568" s="121" t="s">
        <v>210</v>
      </c>
      <c r="C568" s="122"/>
      <c r="D568" s="123" t="s">
        <v>22</v>
      </c>
      <c r="E568" s="124"/>
      <c r="F568" s="160">
        <f>SUM(F537:F566)</f>
        <v>0</v>
      </c>
      <c r="G568" s="57"/>
    </row>
    <row r="569" spans="1:7" ht="15.75" thickTop="1">
      <c r="A569" s="363"/>
      <c r="B569" s="367"/>
      <c r="C569" s="364"/>
      <c r="D569" s="117"/>
      <c r="E569" s="94"/>
      <c r="F569" s="157"/>
      <c r="G569" s="18"/>
    </row>
    <row r="570" spans="1:7" ht="15.75" thickBot="1">
      <c r="A570" s="365"/>
      <c r="B570" s="368"/>
      <c r="C570" s="366"/>
      <c r="D570" s="119"/>
      <c r="E570" s="99"/>
      <c r="F570" s="158"/>
      <c r="G570" s="18"/>
    </row>
    <row r="571" spans="1:7" s="56" customFormat="1" ht="13.5" customHeight="1" thickTop="1">
      <c r="A571" s="51" t="s">
        <v>6</v>
      </c>
      <c r="B571" s="29" t="s">
        <v>7</v>
      </c>
      <c r="C571" s="34" t="s">
        <v>13</v>
      </c>
      <c r="D571" s="36" t="s">
        <v>14</v>
      </c>
      <c r="E571" s="40" t="s">
        <v>15</v>
      </c>
      <c r="F571" s="149" t="s">
        <v>22</v>
      </c>
      <c r="G571" s="55"/>
    </row>
    <row r="572" spans="1:7" s="56" customFormat="1" ht="13.5" customHeight="1">
      <c r="A572" s="53"/>
      <c r="B572" s="30"/>
      <c r="C572" s="35"/>
      <c r="D572" s="37"/>
      <c r="E572" s="41"/>
      <c r="F572" s="150"/>
      <c r="G572" s="55"/>
    </row>
    <row r="573" spans="1:7" s="56" customFormat="1" ht="13.5" customHeight="1">
      <c r="A573" s="53"/>
      <c r="B573" s="31" t="s">
        <v>237</v>
      </c>
      <c r="C573" s="35"/>
      <c r="D573" s="37"/>
      <c r="E573" s="41"/>
      <c r="F573" s="150"/>
      <c r="G573" s="55"/>
    </row>
    <row r="574" spans="1:7" s="56" customFormat="1" ht="13.5" customHeight="1">
      <c r="A574" s="53"/>
      <c r="B574" s="31"/>
      <c r="C574" s="35"/>
      <c r="D574" s="37"/>
      <c r="E574" s="41"/>
      <c r="F574" s="150"/>
      <c r="G574" s="55"/>
    </row>
    <row r="575" spans="1:7" s="56" customFormat="1" ht="13.5" customHeight="1">
      <c r="A575" s="53"/>
      <c r="B575" s="59" t="s">
        <v>297</v>
      </c>
      <c r="C575" s="35"/>
      <c r="D575" s="37"/>
      <c r="E575" s="41"/>
      <c r="F575" s="150"/>
      <c r="G575" s="55"/>
    </row>
    <row r="576" spans="1:7" s="56" customFormat="1" ht="15">
      <c r="A576" s="53"/>
      <c r="B576" s="59"/>
      <c r="C576" s="35"/>
      <c r="D576" s="37"/>
      <c r="E576" s="41"/>
      <c r="F576" s="150"/>
      <c r="G576" s="55"/>
    </row>
    <row r="577" spans="1:7" s="58" customFormat="1" ht="15">
      <c r="A577" s="54"/>
      <c r="B577" s="127" t="s">
        <v>211</v>
      </c>
      <c r="C577" s="32"/>
      <c r="D577" s="19" t="s">
        <v>22</v>
      </c>
      <c r="E577" s="70"/>
      <c r="F577" s="155">
        <f>F568</f>
        <v>0</v>
      </c>
      <c r="G577" s="57"/>
    </row>
    <row r="578" spans="1:7" ht="15">
      <c r="A578" s="358"/>
      <c r="B578" s="202"/>
      <c r="C578" s="211"/>
      <c r="D578" s="12"/>
      <c r="E578" s="43"/>
      <c r="F578" s="151"/>
      <c r="G578" s="18"/>
    </row>
    <row r="579" spans="1:7" ht="15">
      <c r="A579" s="358"/>
      <c r="B579" s="108" t="s">
        <v>198</v>
      </c>
      <c r="C579" s="211"/>
      <c r="D579" s="12"/>
      <c r="E579" s="43"/>
      <c r="F579" s="151"/>
      <c r="G579" s="18"/>
    </row>
    <row r="580" spans="1:7" ht="15">
      <c r="A580" s="358"/>
      <c r="B580" s="108"/>
      <c r="C580" s="211"/>
      <c r="D580" s="12"/>
      <c r="E580" s="43"/>
      <c r="F580" s="151"/>
      <c r="G580" s="18"/>
    </row>
    <row r="581" spans="1:7" ht="38.25">
      <c r="A581" s="358"/>
      <c r="B581" s="357" t="s">
        <v>199</v>
      </c>
      <c r="C581" s="211"/>
      <c r="D581" s="12"/>
      <c r="E581" s="43"/>
      <c r="F581" s="151"/>
      <c r="G581" s="18"/>
    </row>
    <row r="582" spans="1:7" ht="15">
      <c r="A582" s="358"/>
      <c r="B582" s="357"/>
      <c r="C582" s="211"/>
      <c r="D582" s="12"/>
      <c r="E582" s="43"/>
      <c r="F582" s="151"/>
      <c r="G582" s="18"/>
    </row>
    <row r="583" spans="1:7" ht="15">
      <c r="A583" s="358" t="s">
        <v>10</v>
      </c>
      <c r="B583" s="202" t="s">
        <v>272</v>
      </c>
      <c r="C583" s="211" t="s">
        <v>201</v>
      </c>
      <c r="D583" s="12">
        <f>13*2</f>
        <v>26</v>
      </c>
      <c r="E583" s="481"/>
      <c r="F583" s="151">
        <f>D583*E583</f>
        <v>0</v>
      </c>
      <c r="G583" s="18"/>
    </row>
    <row r="584" spans="1:7" ht="15">
      <c r="A584" s="358"/>
      <c r="B584" s="202"/>
      <c r="C584" s="211"/>
      <c r="D584" s="12"/>
      <c r="E584" s="43"/>
      <c r="F584" s="151"/>
      <c r="G584" s="18"/>
    </row>
    <row r="585" spans="1:7" s="56" customFormat="1" ht="15">
      <c r="A585" s="53"/>
      <c r="B585" s="31" t="s">
        <v>339</v>
      </c>
      <c r="C585" s="35"/>
      <c r="D585" s="37"/>
      <c r="E585" s="41"/>
      <c r="F585" s="370"/>
      <c r="G585" s="55"/>
    </row>
    <row r="586" spans="1:7" s="56" customFormat="1" ht="15">
      <c r="A586" s="53"/>
      <c r="B586" s="24"/>
      <c r="C586" s="35"/>
      <c r="D586" s="37"/>
      <c r="E586" s="41"/>
      <c r="F586" s="370"/>
      <c r="G586" s="55"/>
    </row>
    <row r="587" spans="1:7" ht="15">
      <c r="A587" s="50"/>
      <c r="B587" s="357" t="s">
        <v>456</v>
      </c>
      <c r="C587" s="22"/>
      <c r="D587" s="38"/>
      <c r="E587" s="42"/>
      <c r="F587" s="371"/>
      <c r="G587" s="18"/>
    </row>
    <row r="588" spans="1:7" ht="15">
      <c r="A588" s="50"/>
      <c r="B588" s="72"/>
      <c r="C588" s="22"/>
      <c r="D588" s="38"/>
      <c r="E588" s="42"/>
      <c r="F588" s="371"/>
      <c r="G588" s="18"/>
    </row>
    <row r="589" spans="1:7" ht="15">
      <c r="A589" s="50" t="s">
        <v>3</v>
      </c>
      <c r="B589" s="72" t="s">
        <v>457</v>
      </c>
      <c r="C589" s="211" t="s">
        <v>4</v>
      </c>
      <c r="D589" s="372">
        <v>212</v>
      </c>
      <c r="E589" s="483"/>
      <c r="F589" s="374">
        <f>D589*E589</f>
        <v>0</v>
      </c>
      <c r="G589" s="18"/>
    </row>
    <row r="590" spans="1:7" ht="15">
      <c r="A590" s="50"/>
      <c r="B590" s="72"/>
      <c r="C590" s="211"/>
      <c r="D590" s="372"/>
      <c r="E590" s="373"/>
      <c r="F590" s="374"/>
      <c r="G590" s="18"/>
    </row>
    <row r="591" spans="1:7" ht="39">
      <c r="A591" s="50"/>
      <c r="B591" s="410" t="s">
        <v>376</v>
      </c>
      <c r="C591" s="211"/>
      <c r="D591" s="372"/>
      <c r="E591" s="373"/>
      <c r="F591" s="374"/>
      <c r="G591" s="18"/>
    </row>
    <row r="592" spans="1:7" ht="15">
      <c r="A592" s="50"/>
      <c r="B592" s="411"/>
      <c r="C592" s="211"/>
      <c r="D592" s="372"/>
      <c r="E592" s="373"/>
      <c r="F592" s="374"/>
      <c r="G592" s="18"/>
    </row>
    <row r="593" spans="1:7" ht="15">
      <c r="A593" s="50"/>
      <c r="B593" s="412" t="s">
        <v>378</v>
      </c>
      <c r="C593" s="211"/>
      <c r="D593" s="372"/>
      <c r="E593" s="373"/>
      <c r="F593" s="374"/>
      <c r="G593" s="18"/>
    </row>
    <row r="594" spans="1:7" ht="15">
      <c r="A594" s="50"/>
      <c r="B594" s="411"/>
      <c r="C594" s="211"/>
      <c r="D594" s="372"/>
      <c r="E594" s="373"/>
      <c r="F594" s="374"/>
      <c r="G594" s="18"/>
    </row>
    <row r="595" spans="1:7" ht="26.25">
      <c r="A595" s="50" t="s">
        <v>11</v>
      </c>
      <c r="B595" s="396" t="s">
        <v>377</v>
      </c>
      <c r="C595" s="211" t="s">
        <v>201</v>
      </c>
      <c r="D595" s="12">
        <v>390</v>
      </c>
      <c r="E595" s="481"/>
      <c r="F595" s="151">
        <f>D595*E595</f>
        <v>0</v>
      </c>
      <c r="G595" s="18"/>
    </row>
    <row r="596" spans="1:7" ht="15">
      <c r="A596" s="50"/>
      <c r="B596" s="72"/>
      <c r="C596" s="211"/>
      <c r="D596" s="372"/>
      <c r="E596" s="373"/>
      <c r="F596" s="374"/>
      <c r="G596" s="18"/>
    </row>
    <row r="597" spans="1:7" ht="15">
      <c r="A597" s="50"/>
      <c r="B597" s="72"/>
      <c r="C597" s="211"/>
      <c r="D597" s="372"/>
      <c r="E597" s="373"/>
      <c r="F597" s="374"/>
      <c r="G597" s="18"/>
    </row>
    <row r="598" spans="1:7" ht="15">
      <c r="A598" s="50"/>
      <c r="B598" s="72"/>
      <c r="C598" s="211"/>
      <c r="D598" s="372"/>
      <c r="E598" s="373"/>
      <c r="F598" s="374"/>
      <c r="G598" s="18"/>
    </row>
    <row r="599" spans="1:7" ht="15">
      <c r="A599" s="50"/>
      <c r="B599" s="72"/>
      <c r="C599" s="211"/>
      <c r="D599" s="372"/>
      <c r="E599" s="373"/>
      <c r="F599" s="374"/>
      <c r="G599" s="18"/>
    </row>
    <row r="600" spans="1:7" ht="15">
      <c r="A600" s="50"/>
      <c r="B600" s="72"/>
      <c r="C600" s="211"/>
      <c r="D600" s="372"/>
      <c r="E600" s="373"/>
      <c r="F600" s="374"/>
      <c r="G600" s="18"/>
    </row>
    <row r="601" spans="1:7" ht="15">
      <c r="A601" s="50"/>
      <c r="B601" s="72"/>
      <c r="C601" s="211"/>
      <c r="D601" s="372"/>
      <c r="E601" s="373"/>
      <c r="F601" s="374"/>
      <c r="G601" s="18"/>
    </row>
    <row r="602" spans="1:7" ht="15">
      <c r="A602" s="50"/>
      <c r="B602" s="72"/>
      <c r="C602" s="211"/>
      <c r="D602" s="372"/>
      <c r="E602" s="373"/>
      <c r="F602" s="374"/>
      <c r="G602" s="18"/>
    </row>
    <row r="603" spans="1:7" ht="15">
      <c r="A603" s="50"/>
      <c r="B603" s="72"/>
      <c r="C603" s="211"/>
      <c r="D603" s="372"/>
      <c r="E603" s="373"/>
      <c r="F603" s="374"/>
      <c r="G603" s="18"/>
    </row>
    <row r="604" spans="1:7" ht="15">
      <c r="A604" s="50"/>
      <c r="B604" s="72"/>
      <c r="C604" s="211"/>
      <c r="D604" s="372"/>
      <c r="E604" s="373"/>
      <c r="F604" s="374"/>
      <c r="G604" s="18"/>
    </row>
    <row r="605" spans="1:7" ht="15">
      <c r="A605" s="50"/>
      <c r="B605" s="72"/>
      <c r="C605" s="211"/>
      <c r="D605" s="372"/>
      <c r="E605" s="373"/>
      <c r="F605" s="374"/>
      <c r="G605" s="18"/>
    </row>
    <row r="606" spans="1:7" ht="15">
      <c r="A606" s="50"/>
      <c r="B606" s="72"/>
      <c r="C606" s="211"/>
      <c r="D606" s="372"/>
      <c r="E606" s="373"/>
      <c r="F606" s="374"/>
      <c r="G606" s="18"/>
    </row>
    <row r="607" spans="1:7" ht="15">
      <c r="A607" s="50"/>
      <c r="B607" s="72"/>
      <c r="C607" s="211"/>
      <c r="D607" s="372"/>
      <c r="E607" s="373"/>
      <c r="F607" s="374"/>
      <c r="G607" s="18"/>
    </row>
    <row r="608" spans="1:7" ht="15">
      <c r="A608" s="50"/>
      <c r="B608" s="72"/>
      <c r="C608" s="211"/>
      <c r="D608" s="372"/>
      <c r="E608" s="373"/>
      <c r="F608" s="374"/>
      <c r="G608" s="18"/>
    </row>
    <row r="609" spans="1:7" ht="15">
      <c r="A609" s="50"/>
      <c r="B609" s="72"/>
      <c r="C609" s="211"/>
      <c r="D609" s="372"/>
      <c r="E609" s="373"/>
      <c r="F609" s="374"/>
      <c r="G609" s="18"/>
    </row>
    <row r="610" spans="1:7" ht="15">
      <c r="A610" s="50"/>
      <c r="B610" s="72"/>
      <c r="C610" s="211"/>
      <c r="D610" s="372"/>
      <c r="E610" s="373"/>
      <c r="F610" s="374"/>
      <c r="G610" s="18"/>
    </row>
    <row r="611" spans="1:7" ht="15">
      <c r="A611" s="50"/>
      <c r="B611" s="72"/>
      <c r="C611" s="211"/>
      <c r="D611" s="372"/>
      <c r="E611" s="373"/>
      <c r="F611" s="374"/>
      <c r="G611" s="18"/>
    </row>
    <row r="612" spans="1:7" ht="15">
      <c r="A612" s="50"/>
      <c r="B612" s="72"/>
      <c r="C612" s="211"/>
      <c r="D612" s="372"/>
      <c r="E612" s="373"/>
      <c r="F612" s="374"/>
      <c r="G612" s="18"/>
    </row>
    <row r="613" spans="1:7" ht="15">
      <c r="A613" s="537"/>
      <c r="B613" s="538" t="s">
        <v>240</v>
      </c>
      <c r="C613" s="539"/>
      <c r="D613" s="540"/>
      <c r="E613" s="541"/>
      <c r="F613" s="542"/>
      <c r="G613" s="18"/>
    </row>
    <row r="614" spans="1:7" s="58" customFormat="1" ht="15.75" thickBot="1">
      <c r="A614" s="120"/>
      <c r="B614" s="543" t="s">
        <v>239</v>
      </c>
      <c r="C614" s="122"/>
      <c r="D614" s="123" t="s">
        <v>12</v>
      </c>
      <c r="E614" s="124"/>
      <c r="F614" s="160">
        <f>SUM(F577:F595)</f>
        <v>0</v>
      </c>
      <c r="G614" s="57"/>
    </row>
    <row r="615" spans="1:7" ht="15.75" thickTop="1">
      <c r="A615" s="363"/>
      <c r="B615" s="376"/>
      <c r="C615" s="364"/>
      <c r="D615" s="117"/>
      <c r="E615" s="94"/>
      <c r="F615" s="157"/>
      <c r="G615" s="18"/>
    </row>
    <row r="616" spans="1:7" ht="15.75" thickBot="1">
      <c r="A616" s="365"/>
      <c r="B616" s="377"/>
      <c r="C616" s="366"/>
      <c r="D616" s="119"/>
      <c r="E616" s="99"/>
      <c r="F616" s="158"/>
      <c r="G616" s="18"/>
    </row>
    <row r="617" spans="1:7" s="56" customFormat="1" ht="13.5" customHeight="1" thickTop="1">
      <c r="A617" s="51" t="s">
        <v>6</v>
      </c>
      <c r="B617" s="29" t="s">
        <v>7</v>
      </c>
      <c r="C617" s="34" t="s">
        <v>13</v>
      </c>
      <c r="D617" s="36" t="s">
        <v>14</v>
      </c>
      <c r="E617" s="40" t="s">
        <v>15</v>
      </c>
      <c r="F617" s="149" t="s">
        <v>22</v>
      </c>
      <c r="G617" s="55"/>
    </row>
    <row r="618" spans="1:7" s="56" customFormat="1" ht="13.5" customHeight="1">
      <c r="A618" s="53"/>
      <c r="B618" s="31" t="s">
        <v>241</v>
      </c>
      <c r="C618" s="35"/>
      <c r="D618" s="37"/>
      <c r="E618" s="41"/>
      <c r="F618" s="150"/>
      <c r="G618" s="55"/>
    </row>
    <row r="619" spans="1:7" s="56" customFormat="1" ht="13.5" customHeight="1">
      <c r="A619" s="53"/>
      <c r="B619" s="31"/>
      <c r="C619" s="35"/>
      <c r="D619" s="37"/>
      <c r="E619" s="41"/>
      <c r="F619" s="150"/>
      <c r="G619" s="55"/>
    </row>
    <row r="620" spans="1:7" s="56" customFormat="1" ht="15">
      <c r="A620" s="53"/>
      <c r="B620" s="59" t="s">
        <v>242</v>
      </c>
      <c r="C620" s="35"/>
      <c r="D620" s="37"/>
      <c r="E620" s="41"/>
      <c r="F620" s="150"/>
      <c r="G620" s="55"/>
    </row>
    <row r="621" spans="1:7" s="56" customFormat="1" ht="15">
      <c r="A621" s="53"/>
      <c r="B621" s="59"/>
      <c r="C621" s="35"/>
      <c r="D621" s="37"/>
      <c r="E621" s="41"/>
      <c r="F621" s="150"/>
      <c r="G621" s="55"/>
    </row>
    <row r="622" spans="1:7" s="56" customFormat="1" ht="15">
      <c r="A622" s="53"/>
      <c r="B622" s="356" t="s">
        <v>26</v>
      </c>
      <c r="C622" s="35"/>
      <c r="D622" s="37"/>
      <c r="E622" s="41"/>
      <c r="F622" s="150"/>
      <c r="G622" s="55"/>
    </row>
    <row r="623" spans="1:7" s="56" customFormat="1" ht="15">
      <c r="A623" s="53"/>
      <c r="B623" s="356"/>
      <c r="C623" s="35"/>
      <c r="D623" s="37"/>
      <c r="E623" s="41"/>
      <c r="F623" s="150"/>
      <c r="G623" s="55"/>
    </row>
    <row r="624" spans="1:7" s="56" customFormat="1" ht="15">
      <c r="A624" s="48"/>
      <c r="B624" s="59" t="s">
        <v>38</v>
      </c>
      <c r="C624" s="35"/>
      <c r="D624" s="37"/>
      <c r="E624" s="41"/>
      <c r="F624" s="150"/>
      <c r="G624" s="55"/>
    </row>
    <row r="625" spans="1:7" s="56" customFormat="1" ht="15">
      <c r="A625" s="48"/>
      <c r="B625" s="69"/>
      <c r="C625" s="35"/>
      <c r="D625" s="37"/>
      <c r="E625" s="41"/>
      <c r="F625" s="150"/>
      <c r="G625" s="55"/>
    </row>
    <row r="626" spans="1:7" s="56" customFormat="1" ht="25.5">
      <c r="A626" s="48"/>
      <c r="B626" s="44" t="s">
        <v>405</v>
      </c>
      <c r="C626" s="35"/>
      <c r="D626" s="37"/>
      <c r="E626" s="41"/>
      <c r="F626" s="150"/>
      <c r="G626" s="55"/>
    </row>
    <row r="627" spans="1:7" s="56" customFormat="1" ht="15">
      <c r="A627" s="48"/>
      <c r="B627" s="44"/>
      <c r="C627" s="35"/>
      <c r="D627" s="37"/>
      <c r="E627" s="41"/>
      <c r="F627" s="150"/>
      <c r="G627" s="55"/>
    </row>
    <row r="628" spans="1:7" s="56" customFormat="1" ht="51">
      <c r="A628" s="48"/>
      <c r="B628" s="44" t="s">
        <v>404</v>
      </c>
      <c r="C628" s="35"/>
      <c r="D628" s="37"/>
      <c r="E628" s="41"/>
      <c r="F628" s="150"/>
      <c r="G628" s="55"/>
    </row>
    <row r="629" spans="1:7" s="56" customFormat="1" ht="15">
      <c r="A629" s="48"/>
      <c r="B629" s="44"/>
      <c r="C629" s="35"/>
      <c r="D629" s="37"/>
      <c r="E629" s="41"/>
      <c r="F629" s="150"/>
      <c r="G629" s="55"/>
    </row>
    <row r="630" spans="1:7" ht="15">
      <c r="A630" s="358"/>
      <c r="B630" s="31" t="s">
        <v>208</v>
      </c>
      <c r="C630" s="211"/>
      <c r="D630" s="12"/>
      <c r="E630" s="43"/>
      <c r="F630" s="151"/>
      <c r="G630" s="18"/>
    </row>
    <row r="631" spans="1:7" ht="15">
      <c r="A631" s="358"/>
      <c r="B631" s="31"/>
      <c r="C631" s="211"/>
      <c r="D631" s="12"/>
      <c r="E631" s="43"/>
      <c r="F631" s="151"/>
      <c r="G631" s="18"/>
    </row>
    <row r="632" spans="1:7" s="56" customFormat="1" ht="49.5" customHeight="1">
      <c r="A632" s="48"/>
      <c r="B632" s="357" t="s">
        <v>196</v>
      </c>
      <c r="C632" s="35"/>
      <c r="D632" s="37"/>
      <c r="E632" s="41"/>
      <c r="F632" s="150"/>
      <c r="G632" s="55"/>
    </row>
    <row r="633" spans="1:7" s="56" customFormat="1" ht="15">
      <c r="A633" s="48"/>
      <c r="B633" s="44"/>
      <c r="C633" s="35"/>
      <c r="D633" s="37"/>
      <c r="E633" s="41"/>
      <c r="F633" s="150"/>
      <c r="G633" s="55"/>
    </row>
    <row r="634" spans="1:7" ht="15">
      <c r="A634" s="358" t="s">
        <v>10</v>
      </c>
      <c r="B634" s="86" t="s">
        <v>341</v>
      </c>
      <c r="C634" s="211" t="s">
        <v>4</v>
      </c>
      <c r="D634" s="12">
        <f>648+86</f>
        <v>734</v>
      </c>
      <c r="E634" s="481"/>
      <c r="F634" s="151">
        <f>D634*E634</f>
        <v>0</v>
      </c>
      <c r="G634" s="18"/>
    </row>
    <row r="635" spans="1:7" ht="15">
      <c r="A635" s="358"/>
      <c r="B635" s="86"/>
      <c r="C635" s="211"/>
      <c r="D635" s="12"/>
      <c r="E635" s="43"/>
      <c r="F635" s="151"/>
      <c r="G635" s="18"/>
    </row>
    <row r="636" spans="1:7" ht="15">
      <c r="A636" s="358"/>
      <c r="B636" s="31" t="s">
        <v>207</v>
      </c>
      <c r="C636" s="211"/>
      <c r="D636" s="12"/>
      <c r="E636" s="43"/>
      <c r="F636" s="151"/>
      <c r="G636" s="18"/>
    </row>
    <row r="637" spans="1:7" ht="15">
      <c r="A637" s="358"/>
      <c r="B637" s="31"/>
      <c r="C637" s="211"/>
      <c r="D637" s="12"/>
      <c r="E637" s="43"/>
      <c r="F637" s="151"/>
      <c r="G637" s="18"/>
    </row>
    <row r="638" spans="1:7" ht="53.25" customHeight="1">
      <c r="A638" s="358"/>
      <c r="B638" s="357" t="s">
        <v>200</v>
      </c>
      <c r="C638" s="211"/>
      <c r="D638" s="12"/>
      <c r="E638" s="43"/>
      <c r="F638" s="151"/>
      <c r="G638" s="18"/>
    </row>
    <row r="639" spans="1:7" ht="15">
      <c r="A639" s="358"/>
      <c r="B639" s="86"/>
      <c r="C639" s="211"/>
      <c r="D639" s="12"/>
      <c r="E639" s="43"/>
      <c r="F639" s="151"/>
      <c r="G639" s="18"/>
    </row>
    <row r="640" spans="1:7" ht="15">
      <c r="A640" s="358" t="s">
        <v>3</v>
      </c>
      <c r="B640" s="86" t="s">
        <v>336</v>
      </c>
      <c r="C640" s="211" t="s">
        <v>4</v>
      </c>
      <c r="D640" s="12">
        <v>169</v>
      </c>
      <c r="E640" s="481"/>
      <c r="F640" s="151">
        <f>D640*E640</f>
        <v>0</v>
      </c>
      <c r="G640" s="18"/>
    </row>
    <row r="641" spans="1:7" ht="15">
      <c r="A641" s="358"/>
      <c r="B641" s="86"/>
      <c r="C641" s="211"/>
      <c r="D641" s="12"/>
      <c r="E641" s="43"/>
      <c r="F641" s="151"/>
      <c r="G641" s="18"/>
    </row>
    <row r="642" spans="1:7" ht="15">
      <c r="A642" s="358" t="s">
        <v>11</v>
      </c>
      <c r="B642" s="86" t="s">
        <v>334</v>
      </c>
      <c r="C642" s="211" t="s">
        <v>4</v>
      </c>
      <c r="D642" s="12">
        <v>94</v>
      </c>
      <c r="E642" s="481"/>
      <c r="F642" s="151">
        <f>D642*E642</f>
        <v>0</v>
      </c>
      <c r="G642" s="18"/>
    </row>
    <row r="643" spans="1:7" ht="15">
      <c r="A643" s="358"/>
      <c r="B643" s="86"/>
      <c r="C643" s="211"/>
      <c r="D643" s="12"/>
      <c r="E643" s="43"/>
      <c r="F643" s="151"/>
      <c r="G643" s="18"/>
    </row>
    <row r="644" spans="1:7" ht="15">
      <c r="A644" s="358" t="s">
        <v>2</v>
      </c>
      <c r="B644" s="86" t="s">
        <v>335</v>
      </c>
      <c r="C644" s="211" t="s">
        <v>4</v>
      </c>
      <c r="D644" s="12">
        <f>9*2</f>
        <v>18</v>
      </c>
      <c r="E644" s="481"/>
      <c r="F644" s="151">
        <f>D644*E644</f>
        <v>0</v>
      </c>
      <c r="G644" s="18"/>
    </row>
    <row r="645" spans="1:7" ht="15">
      <c r="A645" s="358"/>
      <c r="B645" s="86"/>
      <c r="C645" s="211"/>
      <c r="D645" s="12"/>
      <c r="E645" s="43"/>
      <c r="F645" s="151"/>
      <c r="G645" s="18"/>
    </row>
    <row r="646" spans="1:7" ht="15">
      <c r="A646" s="358" t="s">
        <v>18</v>
      </c>
      <c r="B646" s="86" t="s">
        <v>202</v>
      </c>
      <c r="C646" s="211" t="s">
        <v>4</v>
      </c>
      <c r="D646" s="12">
        <f>4*2</f>
        <v>8</v>
      </c>
      <c r="E646" s="481"/>
      <c r="F646" s="151">
        <f>D646*E646</f>
        <v>0</v>
      </c>
      <c r="G646" s="18"/>
    </row>
    <row r="647" spans="1:7" ht="15">
      <c r="A647" s="358"/>
      <c r="B647" s="86"/>
      <c r="C647" s="211"/>
      <c r="D647" s="12"/>
      <c r="E647" s="43"/>
      <c r="F647" s="151"/>
      <c r="G647" s="18"/>
    </row>
    <row r="648" spans="1:7" ht="15">
      <c r="A648" s="50"/>
      <c r="B648" s="31" t="s">
        <v>375</v>
      </c>
      <c r="C648" s="211"/>
      <c r="D648" s="372"/>
      <c r="E648" s="373"/>
      <c r="F648" s="374"/>
      <c r="G648" s="18"/>
    </row>
    <row r="649" spans="1:7" ht="15">
      <c r="A649" s="50"/>
      <c r="B649" s="409"/>
      <c r="C649" s="211"/>
      <c r="D649" s="372"/>
      <c r="E649" s="373"/>
      <c r="F649" s="374"/>
      <c r="G649" s="18"/>
    </row>
    <row r="650" spans="1:7" ht="25.5">
      <c r="A650" s="50"/>
      <c r="B650" s="407" t="s">
        <v>373</v>
      </c>
      <c r="C650" s="211"/>
      <c r="D650" s="372"/>
      <c r="E650" s="373"/>
      <c r="F650" s="374"/>
      <c r="G650" s="18"/>
    </row>
    <row r="651" spans="1:7" ht="15">
      <c r="A651" s="50"/>
      <c r="B651" s="408"/>
      <c r="C651" s="211"/>
      <c r="D651" s="372"/>
      <c r="E651" s="373"/>
      <c r="F651" s="374"/>
      <c r="G651" s="18"/>
    </row>
    <row r="652" spans="1:7" ht="15">
      <c r="A652" s="50" t="s">
        <v>19</v>
      </c>
      <c r="B652" s="408" t="s">
        <v>374</v>
      </c>
      <c r="C652" s="211" t="s">
        <v>4</v>
      </c>
      <c r="D652" s="12">
        <v>301</v>
      </c>
      <c r="E652" s="481"/>
      <c r="F652" s="151">
        <f>D652*E652</f>
        <v>0</v>
      </c>
      <c r="G652" s="18"/>
    </row>
    <row r="653" spans="1:7" ht="15">
      <c r="A653" s="358"/>
      <c r="B653" s="128"/>
      <c r="C653" s="211"/>
      <c r="D653" s="12"/>
      <c r="E653" s="43"/>
      <c r="F653" s="159"/>
      <c r="G653" s="18"/>
    </row>
    <row r="654" spans="1:7" ht="15">
      <c r="A654" s="544"/>
      <c r="B654" s="545"/>
      <c r="C654" s="546"/>
      <c r="D654" s="547"/>
      <c r="E654" s="548"/>
      <c r="F654" s="151"/>
      <c r="G654" s="18"/>
    </row>
    <row r="655" spans="1:7" s="58" customFormat="1" ht="15.75" thickBot="1">
      <c r="A655" s="120"/>
      <c r="B655" s="121" t="s">
        <v>210</v>
      </c>
      <c r="C655" s="122"/>
      <c r="D655" s="123" t="s">
        <v>12</v>
      </c>
      <c r="E655" s="124"/>
      <c r="F655" s="160">
        <f>SUM(F623:F653)</f>
        <v>0</v>
      </c>
      <c r="G655" s="57"/>
    </row>
    <row r="656" spans="1:7" ht="15.75" thickTop="1">
      <c r="A656" s="363"/>
      <c r="B656" s="367"/>
      <c r="C656" s="364"/>
      <c r="D656" s="117"/>
      <c r="E656" s="94"/>
      <c r="F656" s="157"/>
      <c r="G656" s="18"/>
    </row>
    <row r="657" spans="1:7" ht="15.75" thickBot="1">
      <c r="A657" s="365"/>
      <c r="B657" s="368"/>
      <c r="C657" s="366"/>
      <c r="D657" s="119"/>
      <c r="E657" s="99"/>
      <c r="F657" s="158"/>
      <c r="G657" s="18"/>
    </row>
    <row r="658" spans="1:7" s="56" customFormat="1" ht="13.5" customHeight="1" thickTop="1">
      <c r="A658" s="51" t="s">
        <v>6</v>
      </c>
      <c r="B658" s="29" t="s">
        <v>7</v>
      </c>
      <c r="C658" s="34" t="s">
        <v>13</v>
      </c>
      <c r="D658" s="36" t="s">
        <v>14</v>
      </c>
      <c r="E658" s="40" t="s">
        <v>15</v>
      </c>
      <c r="F658" s="149" t="s">
        <v>22</v>
      </c>
      <c r="G658" s="55"/>
    </row>
    <row r="659" spans="1:7" s="56" customFormat="1" ht="13.5" customHeight="1">
      <c r="A659" s="53"/>
      <c r="B659" s="30"/>
      <c r="C659" s="35"/>
      <c r="D659" s="37"/>
      <c r="E659" s="41"/>
      <c r="F659" s="150"/>
      <c r="G659" s="55"/>
    </row>
    <row r="660" spans="1:7" s="56" customFormat="1" ht="13.5" customHeight="1">
      <c r="A660" s="53"/>
      <c r="B660" s="31" t="s">
        <v>241</v>
      </c>
      <c r="C660" s="35"/>
      <c r="D660" s="37"/>
      <c r="E660" s="41"/>
      <c r="F660" s="150"/>
      <c r="G660" s="55"/>
    </row>
    <row r="661" spans="1:7" s="56" customFormat="1" ht="13.5" customHeight="1">
      <c r="A661" s="53"/>
      <c r="B661" s="31"/>
      <c r="C661" s="35"/>
      <c r="D661" s="37"/>
      <c r="E661" s="41"/>
      <c r="F661" s="150"/>
      <c r="G661" s="55"/>
    </row>
    <row r="662" spans="1:7" s="56" customFormat="1" ht="13.5" customHeight="1">
      <c r="A662" s="53"/>
      <c r="B662" s="59" t="s">
        <v>298</v>
      </c>
      <c r="C662" s="35"/>
      <c r="D662" s="37"/>
      <c r="E662" s="41"/>
      <c r="F662" s="150"/>
      <c r="G662" s="55"/>
    </row>
    <row r="663" spans="1:7" s="56" customFormat="1" ht="15">
      <c r="A663" s="53"/>
      <c r="B663" s="59"/>
      <c r="C663" s="35"/>
      <c r="D663" s="37"/>
      <c r="E663" s="41"/>
      <c r="F663" s="150"/>
      <c r="G663" s="55"/>
    </row>
    <row r="664" spans="1:7" s="58" customFormat="1" ht="15">
      <c r="A664" s="54"/>
      <c r="B664" s="127" t="s">
        <v>211</v>
      </c>
      <c r="C664" s="32"/>
      <c r="D664" s="19" t="s">
        <v>12</v>
      </c>
      <c r="E664" s="70"/>
      <c r="F664" s="155">
        <f>F655</f>
        <v>0</v>
      </c>
      <c r="G664" s="57"/>
    </row>
    <row r="665" spans="1:7" ht="15">
      <c r="A665" s="358"/>
      <c r="B665" s="202"/>
      <c r="C665" s="211"/>
      <c r="D665" s="12"/>
      <c r="E665" s="43"/>
      <c r="F665" s="151"/>
      <c r="G665" s="18"/>
    </row>
    <row r="666" spans="1:7" ht="15">
      <c r="A666" s="358"/>
      <c r="B666" s="108" t="s">
        <v>198</v>
      </c>
      <c r="C666" s="211"/>
      <c r="D666" s="12"/>
      <c r="E666" s="43"/>
      <c r="F666" s="151"/>
      <c r="G666" s="18"/>
    </row>
    <row r="667" spans="1:7" ht="15">
      <c r="A667" s="358"/>
      <c r="B667" s="108"/>
      <c r="C667" s="211"/>
      <c r="D667" s="12"/>
      <c r="E667" s="43"/>
      <c r="F667" s="151"/>
      <c r="G667" s="18"/>
    </row>
    <row r="668" spans="1:7" ht="38.25">
      <c r="A668" s="358"/>
      <c r="B668" s="357" t="s">
        <v>199</v>
      </c>
      <c r="C668" s="211"/>
      <c r="D668" s="12"/>
      <c r="E668" s="43"/>
      <c r="F668" s="151"/>
      <c r="G668" s="18"/>
    </row>
    <row r="669" spans="1:7" ht="15">
      <c r="A669" s="358"/>
      <c r="B669" s="357"/>
      <c r="C669" s="211"/>
      <c r="D669" s="12"/>
      <c r="E669" s="43"/>
      <c r="F669" s="151"/>
      <c r="G669" s="18"/>
    </row>
    <row r="670" spans="1:7" ht="15">
      <c r="A670" s="358" t="s">
        <v>10</v>
      </c>
      <c r="B670" s="202" t="s">
        <v>272</v>
      </c>
      <c r="C670" s="211" t="s">
        <v>201</v>
      </c>
      <c r="D670" s="12">
        <f>13*2</f>
        <v>26</v>
      </c>
      <c r="E670" s="481"/>
      <c r="F670" s="151">
        <f>D670*E670</f>
        <v>0</v>
      </c>
      <c r="G670" s="18"/>
    </row>
    <row r="671" spans="1:7" ht="15">
      <c r="A671" s="358"/>
      <c r="B671" s="202"/>
      <c r="C671" s="211"/>
      <c r="D671" s="12"/>
      <c r="E671" s="43"/>
      <c r="F671" s="151"/>
      <c r="G671" s="18"/>
    </row>
    <row r="672" spans="1:7" s="56" customFormat="1" ht="15">
      <c r="A672" s="53"/>
      <c r="B672" s="31" t="s">
        <v>339</v>
      </c>
      <c r="C672" s="35"/>
      <c r="D672" s="37"/>
      <c r="E672" s="41"/>
      <c r="F672" s="370"/>
      <c r="G672" s="55"/>
    </row>
    <row r="673" spans="1:7" s="56" customFormat="1" ht="15">
      <c r="A673" s="53"/>
      <c r="B673" s="24"/>
      <c r="C673" s="35"/>
      <c r="D673" s="37"/>
      <c r="E673" s="41"/>
      <c r="F673" s="370"/>
      <c r="G673" s="55"/>
    </row>
    <row r="674" spans="1:7" ht="15">
      <c r="A674" s="50"/>
      <c r="B674" s="357" t="s">
        <v>456</v>
      </c>
      <c r="C674" s="22"/>
      <c r="D674" s="38"/>
      <c r="E674" s="42"/>
      <c r="F674" s="371"/>
      <c r="G674" s="18"/>
    </row>
    <row r="675" spans="1:7" ht="15">
      <c r="A675" s="50"/>
      <c r="B675" s="72"/>
      <c r="C675" s="22"/>
      <c r="D675" s="38"/>
      <c r="E675" s="42"/>
      <c r="F675" s="371"/>
      <c r="G675" s="18"/>
    </row>
    <row r="676" spans="1:7" ht="15">
      <c r="A676" s="50" t="s">
        <v>3</v>
      </c>
      <c r="B676" s="72" t="s">
        <v>457</v>
      </c>
      <c r="C676" s="211" t="s">
        <v>4</v>
      </c>
      <c r="D676" s="372">
        <v>212</v>
      </c>
      <c r="E676" s="483"/>
      <c r="F676" s="374">
        <f>D676*E676</f>
        <v>0</v>
      </c>
      <c r="G676" s="18"/>
    </row>
    <row r="677" spans="1:7" ht="15">
      <c r="A677" s="50"/>
      <c r="B677" s="72"/>
      <c r="C677" s="211"/>
      <c r="D677" s="372"/>
      <c r="E677" s="373"/>
      <c r="F677" s="374"/>
      <c r="G677" s="18"/>
    </row>
    <row r="678" spans="1:7" ht="39">
      <c r="A678" s="50"/>
      <c r="B678" s="410" t="s">
        <v>376</v>
      </c>
      <c r="C678" s="211"/>
      <c r="D678" s="372"/>
      <c r="E678" s="373"/>
      <c r="F678" s="374"/>
      <c r="G678" s="18"/>
    </row>
    <row r="679" spans="1:7" ht="15">
      <c r="A679" s="50"/>
      <c r="B679" s="411"/>
      <c r="C679" s="211"/>
      <c r="D679" s="372"/>
      <c r="E679" s="373"/>
      <c r="F679" s="374"/>
      <c r="G679" s="18"/>
    </row>
    <row r="680" spans="1:7" ht="15">
      <c r="A680" s="50"/>
      <c r="B680" s="412" t="s">
        <v>378</v>
      </c>
      <c r="C680" s="211"/>
      <c r="D680" s="372"/>
      <c r="E680" s="373"/>
      <c r="F680" s="374"/>
      <c r="G680" s="18"/>
    </row>
    <row r="681" spans="1:7" ht="15">
      <c r="A681" s="50"/>
      <c r="B681" s="411"/>
      <c r="C681" s="211"/>
      <c r="D681" s="372"/>
      <c r="E681" s="373"/>
      <c r="F681" s="374"/>
      <c r="G681" s="18"/>
    </row>
    <row r="682" spans="1:7" ht="26.25">
      <c r="A682" s="50" t="s">
        <v>11</v>
      </c>
      <c r="B682" s="396" t="s">
        <v>377</v>
      </c>
      <c r="C682" s="211" t="s">
        <v>201</v>
      </c>
      <c r="D682" s="12">
        <v>370</v>
      </c>
      <c r="E682" s="481"/>
      <c r="F682" s="151">
        <f>D682*E682</f>
        <v>0</v>
      </c>
      <c r="G682" s="18"/>
    </row>
    <row r="683" spans="1:7" ht="15">
      <c r="A683" s="50"/>
      <c r="B683" s="72"/>
      <c r="C683" s="211"/>
      <c r="D683" s="372"/>
      <c r="E683" s="373"/>
      <c r="F683" s="374"/>
      <c r="G683" s="18"/>
    </row>
    <row r="684" spans="1:7" ht="15">
      <c r="A684" s="50"/>
      <c r="B684" s="72"/>
      <c r="C684" s="211"/>
      <c r="D684" s="372"/>
      <c r="E684" s="373"/>
      <c r="F684" s="374"/>
      <c r="G684" s="18"/>
    </row>
    <row r="685" spans="1:7" ht="15">
      <c r="A685" s="50"/>
      <c r="B685" s="72"/>
      <c r="C685" s="211"/>
      <c r="D685" s="372"/>
      <c r="E685" s="373"/>
      <c r="F685" s="374"/>
      <c r="G685" s="18"/>
    </row>
    <row r="686" spans="1:7" ht="15">
      <c r="A686" s="50"/>
      <c r="B686" s="72"/>
      <c r="C686" s="211"/>
      <c r="D686" s="372"/>
      <c r="E686" s="373"/>
      <c r="F686" s="374"/>
      <c r="G686" s="18"/>
    </row>
    <row r="687" spans="1:7" ht="15">
      <c r="A687" s="50"/>
      <c r="B687" s="72"/>
      <c r="C687" s="211"/>
      <c r="D687" s="372"/>
      <c r="E687" s="373"/>
      <c r="F687" s="374"/>
      <c r="G687" s="18"/>
    </row>
    <row r="688" spans="1:7" ht="15">
      <c r="A688" s="50"/>
      <c r="B688" s="72"/>
      <c r="C688" s="211"/>
      <c r="D688" s="372"/>
      <c r="E688" s="373"/>
      <c r="F688" s="374"/>
      <c r="G688" s="18"/>
    </row>
    <row r="689" spans="1:7" ht="15">
      <c r="A689" s="50"/>
      <c r="B689" s="72"/>
      <c r="C689" s="211"/>
      <c r="D689" s="372"/>
      <c r="E689" s="373"/>
      <c r="F689" s="374"/>
      <c r="G689" s="18"/>
    </row>
    <row r="690" spans="1:7" ht="15">
      <c r="A690" s="50"/>
      <c r="B690" s="72"/>
      <c r="C690" s="211"/>
      <c r="D690" s="372"/>
      <c r="E690" s="373"/>
      <c r="F690" s="374"/>
      <c r="G690" s="18"/>
    </row>
    <row r="691" spans="1:7" ht="15">
      <c r="A691" s="50"/>
      <c r="B691" s="72"/>
      <c r="C691" s="211"/>
      <c r="D691" s="372"/>
      <c r="E691" s="373"/>
      <c r="F691" s="374"/>
      <c r="G691" s="18"/>
    </row>
    <row r="692" spans="1:7" ht="15">
      <c r="A692" s="50"/>
      <c r="B692" s="72"/>
      <c r="C692" s="211"/>
      <c r="D692" s="372"/>
      <c r="E692" s="373"/>
      <c r="F692" s="374"/>
      <c r="G692" s="18"/>
    </row>
    <row r="693" spans="1:7" ht="15">
      <c r="A693" s="50"/>
      <c r="B693" s="72"/>
      <c r="C693" s="211"/>
      <c r="D693" s="372"/>
      <c r="E693" s="373"/>
      <c r="F693" s="374"/>
      <c r="G693" s="18"/>
    </row>
    <row r="694" spans="1:7" ht="15">
      <c r="A694" s="50"/>
      <c r="B694" s="72"/>
      <c r="C694" s="211"/>
      <c r="D694" s="372"/>
      <c r="E694" s="373"/>
      <c r="F694" s="374"/>
      <c r="G694" s="18"/>
    </row>
    <row r="695" spans="1:7" ht="15">
      <c r="A695" s="50"/>
      <c r="B695" s="72"/>
      <c r="C695" s="211"/>
      <c r="D695" s="372"/>
      <c r="E695" s="373"/>
      <c r="F695" s="374"/>
      <c r="G695" s="18"/>
    </row>
    <row r="696" spans="1:7" ht="15">
      <c r="A696" s="50"/>
      <c r="B696" s="72"/>
      <c r="C696" s="211"/>
      <c r="D696" s="372"/>
      <c r="E696" s="373"/>
      <c r="F696" s="374"/>
      <c r="G696" s="18"/>
    </row>
    <row r="697" spans="1:7" ht="15">
      <c r="A697" s="50"/>
      <c r="B697" s="72"/>
      <c r="C697" s="211"/>
      <c r="D697" s="372"/>
      <c r="E697" s="373"/>
      <c r="F697" s="374"/>
      <c r="G697" s="18"/>
    </row>
    <row r="698" spans="1:7" ht="15">
      <c r="A698" s="50"/>
      <c r="B698" s="72"/>
      <c r="C698" s="211"/>
      <c r="D698" s="372"/>
      <c r="E698" s="373"/>
      <c r="F698" s="374"/>
      <c r="G698" s="18"/>
    </row>
    <row r="699" spans="1:7" ht="15">
      <c r="A699" s="50"/>
      <c r="B699" s="72"/>
      <c r="C699" s="211"/>
      <c r="D699" s="372"/>
      <c r="E699" s="373"/>
      <c r="F699" s="375"/>
      <c r="G699" s="18"/>
    </row>
    <row r="700" spans="1:7" ht="15">
      <c r="A700" s="537"/>
      <c r="B700" s="538" t="s">
        <v>247</v>
      </c>
      <c r="C700" s="539"/>
      <c r="D700" s="540"/>
      <c r="E700" s="541"/>
      <c r="F700" s="154"/>
      <c r="G700" s="18"/>
    </row>
    <row r="701" spans="1:7" s="58" customFormat="1" ht="15.75" thickBot="1">
      <c r="A701" s="120"/>
      <c r="B701" s="543" t="s">
        <v>243</v>
      </c>
      <c r="C701" s="122"/>
      <c r="D701" s="123" t="s">
        <v>12</v>
      </c>
      <c r="E701" s="124"/>
      <c r="F701" s="155">
        <f>SUM(F664:F682)</f>
        <v>0</v>
      </c>
      <c r="G701" s="57"/>
    </row>
    <row r="702" spans="1:7" s="58" customFormat="1" ht="15.75" thickTop="1">
      <c r="A702" s="78"/>
      <c r="B702" s="79"/>
      <c r="C702" s="80"/>
      <c r="D702" s="81"/>
      <c r="E702" s="81"/>
      <c r="F702" s="161"/>
      <c r="G702" s="57"/>
    </row>
    <row r="703" spans="1:7" s="58" customFormat="1" ht="15.75" thickBot="1">
      <c r="A703" s="82"/>
      <c r="B703" s="83"/>
      <c r="C703" s="84"/>
      <c r="D703" s="85"/>
      <c r="E703" s="85"/>
      <c r="F703" s="162"/>
      <c r="G703" s="57"/>
    </row>
    <row r="704" spans="1:7" s="56" customFormat="1" ht="13.5" customHeight="1" thickTop="1">
      <c r="A704" s="51" t="s">
        <v>6</v>
      </c>
      <c r="B704" s="29" t="s">
        <v>7</v>
      </c>
      <c r="C704" s="34" t="s">
        <v>13</v>
      </c>
      <c r="D704" s="36" t="s">
        <v>14</v>
      </c>
      <c r="E704" s="40" t="s">
        <v>15</v>
      </c>
      <c r="F704" s="149" t="s">
        <v>22</v>
      </c>
      <c r="G704" s="55"/>
    </row>
    <row r="705" spans="1:7" s="56" customFormat="1" ht="13.5" customHeight="1">
      <c r="A705" s="53"/>
      <c r="B705" s="31" t="s">
        <v>244</v>
      </c>
      <c r="C705" s="35"/>
      <c r="D705" s="37"/>
      <c r="E705" s="41"/>
      <c r="F705" s="150"/>
      <c r="G705" s="55"/>
    </row>
    <row r="706" spans="1:7" s="56" customFormat="1" ht="13.5" customHeight="1">
      <c r="A706" s="53"/>
      <c r="B706" s="31"/>
      <c r="C706" s="35"/>
      <c r="D706" s="37"/>
      <c r="E706" s="41"/>
      <c r="F706" s="150"/>
      <c r="G706" s="55"/>
    </row>
    <row r="707" spans="1:7" s="56" customFormat="1" ht="15">
      <c r="A707" s="53"/>
      <c r="B707" s="59" t="s">
        <v>245</v>
      </c>
      <c r="C707" s="35"/>
      <c r="D707" s="37"/>
      <c r="E707" s="41"/>
      <c r="F707" s="150"/>
      <c r="G707" s="55"/>
    </row>
    <row r="708" spans="1:7" s="56" customFormat="1" ht="15">
      <c r="A708" s="53"/>
      <c r="B708" s="59"/>
      <c r="C708" s="35"/>
      <c r="D708" s="37"/>
      <c r="E708" s="41"/>
      <c r="F708" s="150"/>
      <c r="G708" s="55"/>
    </row>
    <row r="709" spans="1:7" s="56" customFormat="1" ht="15">
      <c r="A709" s="53"/>
      <c r="B709" s="356" t="s">
        <v>26</v>
      </c>
      <c r="C709" s="35"/>
      <c r="D709" s="37"/>
      <c r="E709" s="41"/>
      <c r="F709" s="150"/>
      <c r="G709" s="55"/>
    </row>
    <row r="710" spans="1:7" s="56" customFormat="1" ht="15">
      <c r="A710" s="53"/>
      <c r="B710" s="356"/>
      <c r="C710" s="35"/>
      <c r="D710" s="37"/>
      <c r="E710" s="41"/>
      <c r="F710" s="150"/>
      <c r="G710" s="55"/>
    </row>
    <row r="711" spans="1:7" s="56" customFormat="1" ht="15">
      <c r="A711" s="48"/>
      <c r="B711" s="59" t="s">
        <v>38</v>
      </c>
      <c r="C711" s="35"/>
      <c r="D711" s="37"/>
      <c r="E711" s="41"/>
      <c r="F711" s="150"/>
      <c r="G711" s="55"/>
    </row>
    <row r="712" spans="1:7" s="56" customFormat="1" ht="15">
      <c r="A712" s="48"/>
      <c r="B712" s="69"/>
      <c r="C712" s="35"/>
      <c r="D712" s="37"/>
      <c r="E712" s="41"/>
      <c r="F712" s="150"/>
      <c r="G712" s="55"/>
    </row>
    <row r="713" spans="1:7" s="56" customFormat="1" ht="25.5">
      <c r="A713" s="48"/>
      <c r="B713" s="44" t="s">
        <v>403</v>
      </c>
      <c r="C713" s="35"/>
      <c r="D713" s="37"/>
      <c r="E713" s="41"/>
      <c r="F713" s="150"/>
      <c r="G713" s="55"/>
    </row>
    <row r="714" spans="1:7" s="56" customFormat="1" ht="15">
      <c r="A714" s="48"/>
      <c r="B714" s="44"/>
      <c r="C714" s="35"/>
      <c r="D714" s="37"/>
      <c r="E714" s="41"/>
      <c r="F714" s="150"/>
      <c r="G714" s="55"/>
    </row>
    <row r="715" spans="1:7" s="56" customFormat="1" ht="51">
      <c r="A715" s="48"/>
      <c r="B715" s="44" t="s">
        <v>404</v>
      </c>
      <c r="C715" s="35"/>
      <c r="D715" s="37"/>
      <c r="E715" s="41"/>
      <c r="F715" s="150"/>
      <c r="G715" s="55"/>
    </row>
    <row r="716" spans="1:7" s="56" customFormat="1" ht="15">
      <c r="A716" s="48"/>
      <c r="B716" s="44"/>
      <c r="C716" s="35"/>
      <c r="D716" s="37"/>
      <c r="E716" s="41"/>
      <c r="F716" s="150"/>
      <c r="G716" s="55"/>
    </row>
    <row r="717" spans="1:7" ht="15">
      <c r="A717" s="358"/>
      <c r="B717" s="31" t="s">
        <v>208</v>
      </c>
      <c r="C717" s="211"/>
      <c r="D717" s="12"/>
      <c r="E717" s="43"/>
      <c r="F717" s="151"/>
      <c r="G717" s="18"/>
    </row>
    <row r="718" spans="1:7" ht="15">
      <c r="A718" s="358"/>
      <c r="B718" s="31"/>
      <c r="C718" s="211"/>
      <c r="D718" s="12"/>
      <c r="E718" s="43"/>
      <c r="F718" s="151"/>
      <c r="G718" s="18"/>
    </row>
    <row r="719" spans="1:7" s="56" customFormat="1" ht="53.25" customHeight="1">
      <c r="A719" s="48"/>
      <c r="B719" s="357" t="s">
        <v>196</v>
      </c>
      <c r="C719" s="35"/>
      <c r="D719" s="37"/>
      <c r="E719" s="41"/>
      <c r="F719" s="150"/>
      <c r="G719" s="55"/>
    </row>
    <row r="720" spans="1:7" s="56" customFormat="1" ht="15">
      <c r="A720" s="48"/>
      <c r="B720" s="44"/>
      <c r="C720" s="35"/>
      <c r="D720" s="37"/>
      <c r="E720" s="41"/>
      <c r="F720" s="150"/>
      <c r="G720" s="55"/>
    </row>
    <row r="721" spans="1:7" ht="15">
      <c r="A721" s="358" t="s">
        <v>10</v>
      </c>
      <c r="B721" s="86" t="s">
        <v>341</v>
      </c>
      <c r="C721" s="211" t="s">
        <v>4</v>
      </c>
      <c r="D721" s="12">
        <v>680</v>
      </c>
      <c r="E721" s="481"/>
      <c r="F721" s="151">
        <f>D721*E721</f>
        <v>0</v>
      </c>
      <c r="G721" s="18"/>
    </row>
    <row r="722" spans="1:7" ht="15">
      <c r="A722" s="358"/>
      <c r="B722" s="86"/>
      <c r="C722" s="211"/>
      <c r="D722" s="12"/>
      <c r="E722" s="43"/>
      <c r="F722" s="151"/>
      <c r="G722" s="18"/>
    </row>
    <row r="723" spans="1:7" ht="15">
      <c r="A723" s="358"/>
      <c r="B723" s="31" t="s">
        <v>207</v>
      </c>
      <c r="C723" s="211"/>
      <c r="D723" s="12"/>
      <c r="E723" s="43"/>
      <c r="F723" s="151"/>
      <c r="G723" s="18"/>
    </row>
    <row r="724" spans="1:7" ht="15">
      <c r="A724" s="358"/>
      <c r="B724" s="31"/>
      <c r="C724" s="211"/>
      <c r="D724" s="12"/>
      <c r="E724" s="43"/>
      <c r="F724" s="151"/>
      <c r="G724" s="18"/>
    </row>
    <row r="725" spans="1:7" ht="63.75">
      <c r="A725" s="358"/>
      <c r="B725" s="357" t="s">
        <v>200</v>
      </c>
      <c r="C725" s="211"/>
      <c r="D725" s="12"/>
      <c r="E725" s="43"/>
      <c r="F725" s="151"/>
      <c r="G725" s="18"/>
    </row>
    <row r="726" spans="1:7" ht="15">
      <c r="A726" s="358"/>
      <c r="B726" s="86"/>
      <c r="C726" s="211"/>
      <c r="D726" s="12"/>
      <c r="E726" s="43"/>
      <c r="F726" s="151"/>
      <c r="G726" s="18"/>
    </row>
    <row r="727" spans="1:7" ht="15">
      <c r="A727" s="358" t="s">
        <v>3</v>
      </c>
      <c r="B727" s="86" t="s">
        <v>336</v>
      </c>
      <c r="C727" s="211" t="s">
        <v>4</v>
      </c>
      <c r="D727" s="12">
        <v>1441</v>
      </c>
      <c r="E727" s="481"/>
      <c r="F727" s="151">
        <f>D727*E727</f>
        <v>0</v>
      </c>
      <c r="G727" s="18"/>
    </row>
    <row r="728" spans="1:7" ht="15">
      <c r="A728" s="358"/>
      <c r="B728" s="86"/>
      <c r="C728" s="211"/>
      <c r="D728" s="12"/>
      <c r="E728" s="43"/>
      <c r="F728" s="151"/>
      <c r="G728" s="18"/>
    </row>
    <row r="729" spans="1:7" ht="15">
      <c r="A729" s="358" t="s">
        <v>11</v>
      </c>
      <c r="B729" s="86" t="s">
        <v>334</v>
      </c>
      <c r="C729" s="211" t="s">
        <v>4</v>
      </c>
      <c r="D729" s="12">
        <v>785</v>
      </c>
      <c r="E729" s="481"/>
      <c r="F729" s="151">
        <f>D729*E729</f>
        <v>0</v>
      </c>
      <c r="G729" s="18"/>
    </row>
    <row r="730" spans="1:7" ht="15">
      <c r="A730" s="358"/>
      <c r="B730" s="86"/>
      <c r="C730" s="211"/>
      <c r="D730" s="12"/>
      <c r="E730" s="43"/>
      <c r="F730" s="151"/>
      <c r="G730" s="18"/>
    </row>
    <row r="731" spans="1:7" ht="15">
      <c r="A731" s="358" t="s">
        <v>2</v>
      </c>
      <c r="B731" s="86" t="s">
        <v>335</v>
      </c>
      <c r="C731" s="211" t="s">
        <v>4</v>
      </c>
      <c r="D731" s="12">
        <f>9*2</f>
        <v>18</v>
      </c>
      <c r="E731" s="481"/>
      <c r="F731" s="151">
        <f>D731*E731</f>
        <v>0</v>
      </c>
      <c r="G731" s="18"/>
    </row>
    <row r="732" spans="1:7" ht="15">
      <c r="A732" s="358"/>
      <c r="B732" s="86"/>
      <c r="C732" s="211"/>
      <c r="D732" s="12"/>
      <c r="E732" s="43"/>
      <c r="F732" s="151"/>
      <c r="G732" s="18"/>
    </row>
    <row r="733" spans="1:7" ht="15">
      <c r="A733" s="358" t="s">
        <v>18</v>
      </c>
      <c r="B733" s="86" t="s">
        <v>202</v>
      </c>
      <c r="C733" s="211" t="s">
        <v>4</v>
      </c>
      <c r="D733" s="12">
        <f>4*2</f>
        <v>8</v>
      </c>
      <c r="E733" s="481"/>
      <c r="F733" s="151">
        <f>D733*E733</f>
        <v>0</v>
      </c>
      <c r="G733" s="18"/>
    </row>
    <row r="734" spans="1:7" ht="15">
      <c r="A734" s="358"/>
      <c r="B734" s="86"/>
      <c r="C734" s="211"/>
      <c r="D734" s="12"/>
      <c r="E734" s="43"/>
      <c r="F734" s="151"/>
      <c r="G734" s="18"/>
    </row>
    <row r="735" spans="1:7" ht="15">
      <c r="A735" s="50"/>
      <c r="B735" s="31" t="s">
        <v>375</v>
      </c>
      <c r="C735" s="211"/>
      <c r="D735" s="372"/>
      <c r="E735" s="373"/>
      <c r="F735" s="374"/>
      <c r="G735" s="18"/>
    </row>
    <row r="736" spans="1:7" ht="15">
      <c r="A736" s="50"/>
      <c r="B736" s="409"/>
      <c r="C736" s="211"/>
      <c r="D736" s="372"/>
      <c r="E736" s="373"/>
      <c r="F736" s="374"/>
      <c r="G736" s="18"/>
    </row>
    <row r="737" spans="1:7" ht="25.5">
      <c r="A737" s="50"/>
      <c r="B737" s="407" t="s">
        <v>373</v>
      </c>
      <c r="C737" s="211"/>
      <c r="D737" s="372"/>
      <c r="E737" s="373"/>
      <c r="F737" s="374"/>
      <c r="G737" s="18"/>
    </row>
    <row r="738" spans="1:7" ht="15">
      <c r="A738" s="50"/>
      <c r="B738" s="408"/>
      <c r="C738" s="211"/>
      <c r="D738" s="372"/>
      <c r="E738" s="373"/>
      <c r="F738" s="374"/>
      <c r="G738" s="18"/>
    </row>
    <row r="739" spans="1:7" ht="15">
      <c r="A739" s="50" t="s">
        <v>19</v>
      </c>
      <c r="B739" s="408" t="s">
        <v>374</v>
      </c>
      <c r="C739" s="211" t="s">
        <v>4</v>
      </c>
      <c r="D739" s="12">
        <v>213</v>
      </c>
      <c r="E739" s="481"/>
      <c r="F739" s="151">
        <f>D739*E739</f>
        <v>0</v>
      </c>
      <c r="G739" s="18"/>
    </row>
    <row r="740" spans="1:7" ht="15">
      <c r="A740" s="358"/>
      <c r="B740" s="128"/>
      <c r="C740" s="211"/>
      <c r="D740" s="12"/>
      <c r="E740" s="43"/>
      <c r="F740" s="151"/>
      <c r="G740" s="18"/>
    </row>
    <row r="741" spans="1:7" ht="15">
      <c r="A741" s="544"/>
      <c r="B741" s="545"/>
      <c r="C741" s="546"/>
      <c r="D741" s="547"/>
      <c r="E741" s="548"/>
      <c r="F741" s="549"/>
      <c r="G741" s="18"/>
    </row>
    <row r="742" spans="1:7" s="58" customFormat="1" ht="15.75" thickBot="1">
      <c r="A742" s="120"/>
      <c r="B742" s="121" t="s">
        <v>210</v>
      </c>
      <c r="C742" s="122"/>
      <c r="D742" s="123" t="s">
        <v>22</v>
      </c>
      <c r="E742" s="124"/>
      <c r="F742" s="160">
        <f>SUM(F710:F741)</f>
        <v>0</v>
      </c>
      <c r="G742" s="57"/>
    </row>
    <row r="743" spans="1:7" ht="15.75" thickTop="1">
      <c r="A743" s="363"/>
      <c r="B743" s="367"/>
      <c r="C743" s="364"/>
      <c r="D743" s="117"/>
      <c r="E743" s="94"/>
      <c r="F743" s="157"/>
      <c r="G743" s="18"/>
    </row>
    <row r="744" spans="1:7" ht="15.75" thickBot="1">
      <c r="A744" s="365"/>
      <c r="B744" s="368"/>
      <c r="C744" s="366"/>
      <c r="D744" s="119"/>
      <c r="E744" s="99"/>
      <c r="F744" s="158"/>
      <c r="G744" s="18"/>
    </row>
    <row r="745" spans="1:7" s="56" customFormat="1" ht="13.5" customHeight="1" thickTop="1">
      <c r="A745" s="51" t="s">
        <v>6</v>
      </c>
      <c r="B745" s="29" t="s">
        <v>7</v>
      </c>
      <c r="C745" s="34" t="s">
        <v>13</v>
      </c>
      <c r="D745" s="36" t="s">
        <v>14</v>
      </c>
      <c r="E745" s="40" t="s">
        <v>15</v>
      </c>
      <c r="F745" s="149" t="s">
        <v>22</v>
      </c>
      <c r="G745" s="55"/>
    </row>
    <row r="746" spans="1:7" s="56" customFormat="1" ht="13.5" customHeight="1">
      <c r="A746" s="53"/>
      <c r="B746" s="30"/>
      <c r="C746" s="35"/>
      <c r="D746" s="37"/>
      <c r="E746" s="41"/>
      <c r="F746" s="150"/>
      <c r="G746" s="55"/>
    </row>
    <row r="747" spans="1:7" s="56" customFormat="1" ht="13.5" customHeight="1">
      <c r="A747" s="53"/>
      <c r="B747" s="31" t="s">
        <v>244</v>
      </c>
      <c r="C747" s="35"/>
      <c r="D747" s="37"/>
      <c r="E747" s="41"/>
      <c r="F747" s="150"/>
      <c r="G747" s="55"/>
    </row>
    <row r="748" spans="1:7" s="56" customFormat="1" ht="13.5" customHeight="1">
      <c r="A748" s="53"/>
      <c r="B748" s="31"/>
      <c r="C748" s="35"/>
      <c r="D748" s="37"/>
      <c r="E748" s="41"/>
      <c r="F748" s="150"/>
      <c r="G748" s="55"/>
    </row>
    <row r="749" spans="1:7" s="56" customFormat="1" ht="13.5" customHeight="1">
      <c r="A749" s="53"/>
      <c r="B749" s="59" t="s">
        <v>299</v>
      </c>
      <c r="C749" s="35"/>
      <c r="D749" s="37"/>
      <c r="E749" s="41"/>
      <c r="F749" s="150"/>
      <c r="G749" s="55"/>
    </row>
    <row r="750" spans="1:7" s="56" customFormat="1" ht="15">
      <c r="A750" s="53"/>
      <c r="B750" s="59"/>
      <c r="C750" s="35"/>
      <c r="D750" s="37"/>
      <c r="E750" s="41"/>
      <c r="F750" s="150"/>
      <c r="G750" s="55"/>
    </row>
    <row r="751" spans="1:7" s="58" customFormat="1" ht="15">
      <c r="A751" s="54"/>
      <c r="B751" s="127" t="s">
        <v>211</v>
      </c>
      <c r="C751" s="32"/>
      <c r="D751" s="19" t="s">
        <v>22</v>
      </c>
      <c r="E751" s="70"/>
      <c r="F751" s="155">
        <f>F742</f>
        <v>0</v>
      </c>
      <c r="G751" s="57"/>
    </row>
    <row r="752" spans="1:7" ht="15">
      <c r="A752" s="358"/>
      <c r="B752" s="202"/>
      <c r="C752" s="211"/>
      <c r="D752" s="12"/>
      <c r="E752" s="43"/>
      <c r="F752" s="151"/>
      <c r="G752" s="18"/>
    </row>
    <row r="753" spans="1:7" ht="15">
      <c r="A753" s="358"/>
      <c r="B753" s="108" t="s">
        <v>198</v>
      </c>
      <c r="C753" s="211"/>
      <c r="D753" s="12"/>
      <c r="E753" s="43"/>
      <c r="F753" s="151"/>
      <c r="G753" s="18"/>
    </row>
    <row r="754" spans="1:7" ht="15">
      <c r="A754" s="358"/>
      <c r="B754" s="108"/>
      <c r="C754" s="211"/>
      <c r="D754" s="12"/>
      <c r="E754" s="43"/>
      <c r="F754" s="151"/>
      <c r="G754" s="18"/>
    </row>
    <row r="755" spans="1:7" ht="38.25">
      <c r="A755" s="358"/>
      <c r="B755" s="357" t="s">
        <v>199</v>
      </c>
      <c r="C755" s="211"/>
      <c r="D755" s="12"/>
      <c r="E755" s="43"/>
      <c r="F755" s="151"/>
      <c r="G755" s="18"/>
    </row>
    <row r="756" spans="1:7" ht="15">
      <c r="A756" s="358"/>
      <c r="B756" s="357"/>
      <c r="C756" s="211"/>
      <c r="D756" s="12"/>
      <c r="E756" s="43"/>
      <c r="F756" s="151"/>
      <c r="G756" s="18"/>
    </row>
    <row r="757" spans="1:7" ht="15">
      <c r="A757" s="358" t="s">
        <v>10</v>
      </c>
      <c r="B757" s="202" t="s">
        <v>272</v>
      </c>
      <c r="C757" s="211" t="s">
        <v>201</v>
      </c>
      <c r="D757" s="12">
        <f>13*2</f>
        <v>26</v>
      </c>
      <c r="E757" s="481"/>
      <c r="F757" s="151">
        <f>D757*E757</f>
        <v>0</v>
      </c>
      <c r="G757" s="18"/>
    </row>
    <row r="758" spans="1:7" ht="15">
      <c r="A758" s="358"/>
      <c r="B758" s="202"/>
      <c r="C758" s="211"/>
      <c r="D758" s="12"/>
      <c r="E758" s="43"/>
      <c r="F758" s="151"/>
      <c r="G758" s="18"/>
    </row>
    <row r="759" spans="1:7" s="56" customFormat="1" ht="15">
      <c r="A759" s="53"/>
      <c r="B759" s="31" t="s">
        <v>339</v>
      </c>
      <c r="C759" s="35"/>
      <c r="D759" s="37"/>
      <c r="E759" s="41"/>
      <c r="F759" s="370"/>
      <c r="G759" s="55"/>
    </row>
    <row r="760" spans="1:7" s="56" customFormat="1" ht="15">
      <c r="A760" s="53"/>
      <c r="B760" s="24"/>
      <c r="C760" s="35"/>
      <c r="D760" s="37"/>
      <c r="E760" s="41"/>
      <c r="F760" s="370"/>
      <c r="G760" s="55"/>
    </row>
    <row r="761" spans="1:7" ht="15">
      <c r="A761" s="50"/>
      <c r="B761" s="357" t="s">
        <v>456</v>
      </c>
      <c r="C761" s="22"/>
      <c r="D761" s="38"/>
      <c r="E761" s="42"/>
      <c r="F761" s="371"/>
      <c r="G761" s="18"/>
    </row>
    <row r="762" spans="1:7" ht="15">
      <c r="A762" s="50"/>
      <c r="B762" s="72"/>
      <c r="C762" s="22"/>
      <c r="D762" s="38"/>
      <c r="E762" s="42"/>
      <c r="F762" s="371"/>
      <c r="G762" s="18"/>
    </row>
    <row r="763" spans="1:7" ht="15">
      <c r="A763" s="50" t="s">
        <v>3</v>
      </c>
      <c r="B763" s="72" t="s">
        <v>457</v>
      </c>
      <c r="C763" s="211" t="s">
        <v>4</v>
      </c>
      <c r="D763" s="372">
        <v>212</v>
      </c>
      <c r="E763" s="483"/>
      <c r="F763" s="374">
        <f>D763*E763</f>
        <v>0</v>
      </c>
      <c r="G763" s="18"/>
    </row>
    <row r="764" spans="1:7" ht="15">
      <c r="A764" s="50"/>
      <c r="B764" s="72"/>
      <c r="C764" s="211"/>
      <c r="D764" s="372"/>
      <c r="E764" s="373"/>
      <c r="F764" s="374"/>
      <c r="G764" s="18"/>
    </row>
    <row r="765" spans="1:7" ht="39">
      <c r="A765" s="50"/>
      <c r="B765" s="410" t="s">
        <v>376</v>
      </c>
      <c r="C765" s="211"/>
      <c r="D765" s="372"/>
      <c r="E765" s="373"/>
      <c r="F765" s="374"/>
      <c r="G765" s="18"/>
    </row>
    <row r="766" spans="1:7" ht="15">
      <c r="A766" s="50"/>
      <c r="B766" s="411"/>
      <c r="C766" s="211"/>
      <c r="D766" s="372"/>
      <c r="E766" s="373"/>
      <c r="F766" s="374"/>
      <c r="G766" s="18"/>
    </row>
    <row r="767" spans="1:7" ht="15">
      <c r="A767" s="50"/>
      <c r="B767" s="412" t="s">
        <v>378</v>
      </c>
      <c r="C767" s="211"/>
      <c r="D767" s="372"/>
      <c r="E767" s="373"/>
      <c r="F767" s="374"/>
      <c r="G767" s="18"/>
    </row>
    <row r="768" spans="1:7" ht="15">
      <c r="A768" s="50"/>
      <c r="B768" s="411"/>
      <c r="C768" s="211"/>
      <c r="D768" s="372"/>
      <c r="E768" s="373"/>
      <c r="F768" s="374"/>
      <c r="G768" s="18"/>
    </row>
    <row r="769" spans="1:7" ht="26.25">
      <c r="A769" s="50" t="s">
        <v>11</v>
      </c>
      <c r="B769" s="396" t="s">
        <v>377</v>
      </c>
      <c r="C769" s="211" t="s">
        <v>201</v>
      </c>
      <c r="D769" s="12">
        <v>477</v>
      </c>
      <c r="E769" s="481"/>
      <c r="F769" s="151">
        <f>D769*E769</f>
        <v>0</v>
      </c>
      <c r="G769" s="18"/>
    </row>
    <row r="770" spans="1:7" ht="15">
      <c r="A770" s="50"/>
      <c r="B770" s="72"/>
      <c r="C770" s="211"/>
      <c r="D770" s="372"/>
      <c r="E770" s="373"/>
      <c r="F770" s="374"/>
      <c r="G770" s="18"/>
    </row>
    <row r="771" spans="1:7" ht="15">
      <c r="A771" s="50"/>
      <c r="B771" s="72"/>
      <c r="C771" s="211"/>
      <c r="D771" s="372"/>
      <c r="E771" s="373"/>
      <c r="F771" s="374"/>
      <c r="G771" s="18"/>
    </row>
    <row r="772" spans="1:7" ht="15">
      <c r="A772" s="50"/>
      <c r="B772" s="72"/>
      <c r="C772" s="211"/>
      <c r="D772" s="372"/>
      <c r="E772" s="373"/>
      <c r="F772" s="374"/>
      <c r="G772" s="18"/>
    </row>
    <row r="773" spans="1:7" ht="15">
      <c r="A773" s="50"/>
      <c r="B773" s="72"/>
      <c r="C773" s="211"/>
      <c r="D773" s="372"/>
      <c r="E773" s="373"/>
      <c r="F773" s="374"/>
      <c r="G773" s="18"/>
    </row>
    <row r="774" spans="1:7" ht="15">
      <c r="A774" s="50"/>
      <c r="B774" s="72"/>
      <c r="C774" s="211"/>
      <c r="D774" s="372"/>
      <c r="E774" s="373"/>
      <c r="F774" s="374"/>
      <c r="G774" s="18"/>
    </row>
    <row r="775" spans="1:7" ht="15">
      <c r="A775" s="50"/>
      <c r="B775" s="72"/>
      <c r="C775" s="211"/>
      <c r="D775" s="372"/>
      <c r="E775" s="373"/>
      <c r="F775" s="374"/>
      <c r="G775" s="18"/>
    </row>
    <row r="776" spans="1:7" ht="15">
      <c r="A776" s="50"/>
      <c r="B776" s="72"/>
      <c r="C776" s="211"/>
      <c r="D776" s="372"/>
      <c r="E776" s="373"/>
      <c r="F776" s="374"/>
      <c r="G776" s="18"/>
    </row>
    <row r="777" spans="1:7" ht="15">
      <c r="A777" s="50"/>
      <c r="B777" s="72"/>
      <c r="C777" s="211"/>
      <c r="D777" s="372"/>
      <c r="E777" s="373"/>
      <c r="F777" s="374"/>
      <c r="G777" s="18"/>
    </row>
    <row r="778" spans="1:7" ht="15">
      <c r="A778" s="50"/>
      <c r="B778" s="72"/>
      <c r="C778" s="211"/>
      <c r="D778" s="372"/>
      <c r="E778" s="373"/>
      <c r="F778" s="374"/>
      <c r="G778" s="18"/>
    </row>
    <row r="779" spans="1:7" ht="15">
      <c r="A779" s="50"/>
      <c r="B779" s="72"/>
      <c r="C779" s="211"/>
      <c r="D779" s="372"/>
      <c r="E779" s="373"/>
      <c r="F779" s="374"/>
      <c r="G779" s="18"/>
    </row>
    <row r="780" spans="1:7" ht="15">
      <c r="A780" s="50"/>
      <c r="B780" s="72"/>
      <c r="C780" s="211"/>
      <c r="D780" s="372"/>
      <c r="E780" s="373"/>
      <c r="F780" s="374"/>
      <c r="G780" s="18"/>
    </row>
    <row r="781" spans="1:7" ht="15">
      <c r="A781" s="50"/>
      <c r="B781" s="72"/>
      <c r="C781" s="211"/>
      <c r="D781" s="372"/>
      <c r="E781" s="373"/>
      <c r="F781" s="374"/>
      <c r="G781" s="18"/>
    </row>
    <row r="782" spans="1:7" ht="15">
      <c r="A782" s="50"/>
      <c r="B782" s="72"/>
      <c r="C782" s="211"/>
      <c r="D782" s="372"/>
      <c r="E782" s="373"/>
      <c r="F782" s="374"/>
      <c r="G782" s="18"/>
    </row>
    <row r="783" spans="1:7" ht="15">
      <c r="A783" s="50"/>
      <c r="B783" s="72"/>
      <c r="C783" s="211"/>
      <c r="D783" s="372"/>
      <c r="E783" s="373"/>
      <c r="F783" s="374"/>
      <c r="G783" s="18"/>
    </row>
    <row r="784" spans="1:7" ht="15">
      <c r="A784" s="50"/>
      <c r="B784" s="72"/>
      <c r="C784" s="211"/>
      <c r="D784" s="372"/>
      <c r="E784" s="373"/>
      <c r="F784" s="374"/>
      <c r="G784" s="18"/>
    </row>
    <row r="785" spans="1:7" ht="15">
      <c r="A785" s="50"/>
      <c r="B785" s="72"/>
      <c r="C785" s="211"/>
      <c r="D785" s="372"/>
      <c r="E785" s="373"/>
      <c r="F785" s="374"/>
      <c r="G785" s="18"/>
    </row>
    <row r="786" spans="1:7" ht="15">
      <c r="A786" s="50"/>
      <c r="B786" s="72"/>
      <c r="C786" s="211"/>
      <c r="D786" s="372"/>
      <c r="E786" s="373"/>
      <c r="F786" s="375"/>
      <c r="G786" s="18"/>
    </row>
    <row r="787" spans="1:7" ht="15">
      <c r="A787" s="537"/>
      <c r="B787" s="538" t="s">
        <v>248</v>
      </c>
      <c r="C787" s="539"/>
      <c r="D787" s="540"/>
      <c r="E787" s="541"/>
      <c r="F787" s="154"/>
      <c r="G787" s="18"/>
    </row>
    <row r="788" spans="1:7" s="58" customFormat="1" ht="15.75" thickBot="1">
      <c r="A788" s="54"/>
      <c r="B788" s="33" t="s">
        <v>246</v>
      </c>
      <c r="C788" s="32"/>
      <c r="D788" s="19" t="s">
        <v>12</v>
      </c>
      <c r="E788" s="70"/>
      <c r="F788" s="155">
        <f>SUM(F751:F769)</f>
        <v>0</v>
      </c>
      <c r="G788" s="57"/>
    </row>
    <row r="789" spans="1:7" s="58" customFormat="1" ht="15.75" thickTop="1">
      <c r="A789" s="78"/>
      <c r="B789" s="79"/>
      <c r="C789" s="80"/>
      <c r="D789" s="81"/>
      <c r="E789" s="81"/>
      <c r="F789" s="161"/>
      <c r="G789" s="57"/>
    </row>
    <row r="790" spans="1:7" s="58" customFormat="1" ht="15.75" thickBot="1">
      <c r="A790" s="82"/>
      <c r="B790" s="83"/>
      <c r="C790" s="84"/>
      <c r="D790" s="85"/>
      <c r="E790" s="85"/>
      <c r="F790" s="162"/>
      <c r="G790" s="57"/>
    </row>
    <row r="791" spans="1:7" s="56" customFormat="1" ht="13.5" customHeight="1" thickTop="1">
      <c r="A791" s="51" t="s">
        <v>6</v>
      </c>
      <c r="B791" s="29" t="s">
        <v>7</v>
      </c>
      <c r="C791" s="34" t="s">
        <v>13</v>
      </c>
      <c r="D791" s="36" t="s">
        <v>14</v>
      </c>
      <c r="E791" s="40" t="s">
        <v>15</v>
      </c>
      <c r="F791" s="149" t="s">
        <v>22</v>
      </c>
      <c r="G791" s="55"/>
    </row>
    <row r="792" spans="1:7" s="56" customFormat="1" ht="13.5" customHeight="1">
      <c r="A792" s="53"/>
      <c r="B792" s="30"/>
      <c r="C792" s="35"/>
      <c r="D792" s="37"/>
      <c r="E792" s="41"/>
      <c r="F792" s="150"/>
      <c r="G792" s="55"/>
    </row>
    <row r="793" spans="1:7" s="56" customFormat="1" ht="13.5" customHeight="1">
      <c r="A793" s="53"/>
      <c r="B793" s="31" t="s">
        <v>306</v>
      </c>
      <c r="C793" s="35"/>
      <c r="D793" s="37"/>
      <c r="E793" s="41"/>
      <c r="F793" s="150"/>
      <c r="G793" s="55"/>
    </row>
    <row r="794" spans="1:7" s="56" customFormat="1" ht="13.5" customHeight="1">
      <c r="A794" s="53"/>
      <c r="B794" s="31"/>
      <c r="C794" s="35"/>
      <c r="D794" s="37"/>
      <c r="E794" s="41"/>
      <c r="F794" s="150"/>
      <c r="G794" s="55"/>
    </row>
    <row r="795" spans="1:7" s="56" customFormat="1" ht="15">
      <c r="A795" s="53"/>
      <c r="B795" s="59" t="s">
        <v>342</v>
      </c>
      <c r="C795" s="35"/>
      <c r="D795" s="37"/>
      <c r="E795" s="41"/>
      <c r="F795" s="150"/>
      <c r="G795" s="55"/>
    </row>
    <row r="796" spans="1:7" s="56" customFormat="1" ht="15">
      <c r="A796" s="53"/>
      <c r="B796" s="59"/>
      <c r="C796" s="35"/>
      <c r="D796" s="37"/>
      <c r="E796" s="41"/>
      <c r="F796" s="150"/>
      <c r="G796" s="55"/>
    </row>
    <row r="797" spans="1:7" s="56" customFormat="1" ht="15">
      <c r="A797" s="53"/>
      <c r="B797" s="356" t="s">
        <v>26</v>
      </c>
      <c r="C797" s="35"/>
      <c r="D797" s="37"/>
      <c r="E797" s="41"/>
      <c r="F797" s="150"/>
      <c r="G797" s="55"/>
    </row>
    <row r="798" spans="1:7" s="56" customFormat="1" ht="15">
      <c r="A798" s="53"/>
      <c r="B798" s="356"/>
      <c r="C798" s="35"/>
      <c r="D798" s="37"/>
      <c r="E798" s="41"/>
      <c r="F798" s="150"/>
      <c r="G798" s="55"/>
    </row>
    <row r="799" spans="1:7" s="56" customFormat="1" ht="15">
      <c r="A799" s="48"/>
      <c r="B799" s="59" t="s">
        <v>38</v>
      </c>
      <c r="C799" s="35"/>
      <c r="D799" s="37"/>
      <c r="E799" s="41"/>
      <c r="F799" s="150"/>
      <c r="G799" s="55"/>
    </row>
    <row r="800" spans="1:7" s="56" customFormat="1" ht="15">
      <c r="A800" s="48"/>
      <c r="B800" s="69"/>
      <c r="C800" s="35"/>
      <c r="D800" s="37"/>
      <c r="E800" s="41"/>
      <c r="F800" s="150"/>
      <c r="G800" s="55"/>
    </row>
    <row r="801" spans="1:7" s="56" customFormat="1" ht="51">
      <c r="A801" s="48"/>
      <c r="B801" s="44" t="s">
        <v>273</v>
      </c>
      <c r="C801" s="35"/>
      <c r="D801" s="37"/>
      <c r="E801" s="41"/>
      <c r="F801" s="150"/>
      <c r="G801" s="55"/>
    </row>
    <row r="802" spans="1:7" s="56" customFormat="1" ht="15">
      <c r="A802" s="48"/>
      <c r="B802" s="44"/>
      <c r="C802" s="35"/>
      <c r="D802" s="37"/>
      <c r="E802" s="41"/>
      <c r="F802" s="150"/>
      <c r="G802" s="55"/>
    </row>
    <row r="803" spans="1:7" ht="15">
      <c r="A803" s="358"/>
      <c r="B803" s="31" t="s">
        <v>345</v>
      </c>
      <c r="C803" s="211"/>
      <c r="D803" s="12"/>
      <c r="E803" s="43"/>
      <c r="F803" s="151"/>
      <c r="G803" s="18"/>
    </row>
    <row r="804" spans="1:7" ht="15">
      <c r="A804" s="358"/>
      <c r="B804" s="31"/>
      <c r="C804" s="211"/>
      <c r="D804" s="12"/>
      <c r="E804" s="43"/>
      <c r="F804" s="151"/>
      <c r="G804" s="18"/>
    </row>
    <row r="805" spans="1:7" s="56" customFormat="1" ht="63.75">
      <c r="A805" s="48"/>
      <c r="B805" s="357" t="s">
        <v>196</v>
      </c>
      <c r="C805" s="35"/>
      <c r="D805" s="37"/>
      <c r="E805" s="41"/>
      <c r="F805" s="150"/>
      <c r="G805" s="55"/>
    </row>
    <row r="806" spans="1:7" s="56" customFormat="1" ht="15">
      <c r="A806" s="48"/>
      <c r="B806" s="44"/>
      <c r="C806" s="35"/>
      <c r="D806" s="37"/>
      <c r="E806" s="41"/>
      <c r="F806" s="150"/>
      <c r="G806" s="55"/>
    </row>
    <row r="807" spans="1:7" ht="15">
      <c r="A807" s="358" t="s">
        <v>10</v>
      </c>
      <c r="B807" s="86" t="s">
        <v>341</v>
      </c>
      <c r="C807" s="211" t="s">
        <v>4</v>
      </c>
      <c r="D807" s="12">
        <f>289.3+406.96</f>
        <v>696.26</v>
      </c>
      <c r="E807" s="481"/>
      <c r="F807" s="151">
        <f>D807*E807</f>
        <v>0</v>
      </c>
      <c r="G807" s="353"/>
    </row>
    <row r="808" spans="1:7" ht="15">
      <c r="A808" s="358"/>
      <c r="B808" s="86"/>
      <c r="C808" s="211"/>
      <c r="D808" s="12"/>
      <c r="E808" s="43"/>
      <c r="F808" s="151"/>
      <c r="G808" s="18"/>
    </row>
    <row r="809" spans="1:7" ht="15">
      <c r="A809" s="358" t="s">
        <v>3</v>
      </c>
      <c r="B809" s="86" t="s">
        <v>314</v>
      </c>
      <c r="C809" s="211" t="s">
        <v>4</v>
      </c>
      <c r="D809" s="12">
        <v>11</v>
      </c>
      <c r="E809" s="481"/>
      <c r="F809" s="151">
        <f>D809*E809</f>
        <v>0</v>
      </c>
      <c r="G809" s="353"/>
    </row>
    <row r="810" spans="1:7" ht="15">
      <c r="A810" s="358"/>
      <c r="B810" s="86"/>
      <c r="C810" s="211"/>
      <c r="D810" s="12"/>
      <c r="E810" s="43"/>
      <c r="F810" s="151"/>
      <c r="G810" s="18"/>
    </row>
    <row r="811" spans="1:7" ht="15">
      <c r="A811" s="358"/>
      <c r="B811" s="31" t="s">
        <v>207</v>
      </c>
      <c r="C811" s="211"/>
      <c r="D811" s="12"/>
      <c r="E811" s="43"/>
      <c r="F811" s="151"/>
      <c r="G811" s="18"/>
    </row>
    <row r="812" spans="1:7" ht="15">
      <c r="A812" s="358"/>
      <c r="B812" s="31"/>
      <c r="C812" s="211"/>
      <c r="D812" s="12"/>
      <c r="E812" s="43"/>
      <c r="F812" s="151"/>
      <c r="G812" s="18"/>
    </row>
    <row r="813" spans="1:7" ht="63.75">
      <c r="A813" s="358"/>
      <c r="B813" s="357" t="s">
        <v>200</v>
      </c>
      <c r="C813" s="211"/>
      <c r="D813" s="12"/>
      <c r="E813" s="43"/>
      <c r="F813" s="151"/>
      <c r="G813" s="18"/>
    </row>
    <row r="814" spans="1:7" ht="15">
      <c r="A814" s="358"/>
      <c r="B814" s="86"/>
      <c r="C814" s="211"/>
      <c r="D814" s="12"/>
      <c r="E814" s="43"/>
      <c r="F814" s="151"/>
      <c r="G814" s="18"/>
    </row>
    <row r="815" spans="1:7" ht="15">
      <c r="A815" s="358" t="s">
        <v>11</v>
      </c>
      <c r="B815" s="86" t="s">
        <v>336</v>
      </c>
      <c r="C815" s="211" t="s">
        <v>4</v>
      </c>
      <c r="D815" s="12">
        <v>77</v>
      </c>
      <c r="E815" s="481"/>
      <c r="F815" s="151">
        <f>D815*E815</f>
        <v>0</v>
      </c>
      <c r="G815" s="18"/>
    </row>
    <row r="816" spans="1:7" ht="15">
      <c r="A816" s="358"/>
      <c r="B816" s="86"/>
      <c r="C816" s="211"/>
      <c r="D816" s="12"/>
      <c r="E816" s="43"/>
      <c r="F816" s="151"/>
      <c r="G816" s="18"/>
    </row>
    <row r="817" spans="1:7" ht="15">
      <c r="A817" s="358" t="s">
        <v>2</v>
      </c>
      <c r="B817" s="86" t="s">
        <v>334</v>
      </c>
      <c r="C817" s="211" t="s">
        <v>4</v>
      </c>
      <c r="D817" s="12">
        <v>11</v>
      </c>
      <c r="E817" s="481"/>
      <c r="F817" s="151">
        <f>D817*E817</f>
        <v>0</v>
      </c>
      <c r="G817" s="18"/>
    </row>
    <row r="818" spans="1:7" ht="15">
      <c r="A818" s="358"/>
      <c r="B818" s="86"/>
      <c r="C818" s="211"/>
      <c r="D818" s="12"/>
      <c r="E818" s="43"/>
      <c r="F818" s="151"/>
      <c r="G818" s="18"/>
    </row>
    <row r="819" spans="1:7" ht="15">
      <c r="A819" s="358"/>
      <c r="B819" s="108" t="s">
        <v>198</v>
      </c>
      <c r="C819" s="211"/>
      <c r="D819" s="12"/>
      <c r="E819" s="43"/>
      <c r="F819" s="151"/>
      <c r="G819" s="18"/>
    </row>
    <row r="820" spans="1:7" ht="15">
      <c r="A820" s="358"/>
      <c r="B820" s="108"/>
      <c r="C820" s="211"/>
      <c r="D820" s="12"/>
      <c r="E820" s="43"/>
      <c r="F820" s="151"/>
      <c r="G820" s="18"/>
    </row>
    <row r="821" spans="1:7" ht="38.25">
      <c r="A821" s="358"/>
      <c r="B821" s="369" t="s">
        <v>344</v>
      </c>
      <c r="C821" s="211"/>
      <c r="D821" s="12"/>
      <c r="E821" s="43"/>
      <c r="F821" s="151"/>
      <c r="G821" s="18"/>
    </row>
    <row r="822" spans="1:7" ht="15">
      <c r="A822" s="358"/>
      <c r="B822" s="202"/>
      <c r="C822" s="211"/>
      <c r="D822" s="12"/>
      <c r="E822" s="43"/>
      <c r="F822" s="151"/>
      <c r="G822" s="18"/>
    </row>
    <row r="823" spans="1:7" ht="15">
      <c r="A823" s="358" t="s">
        <v>18</v>
      </c>
      <c r="B823" s="72" t="s">
        <v>209</v>
      </c>
      <c r="C823" s="211" t="s">
        <v>201</v>
      </c>
      <c r="D823" s="12">
        <v>13</v>
      </c>
      <c r="E823" s="481"/>
      <c r="F823" s="151">
        <f>D823*E823</f>
        <v>0</v>
      </c>
      <c r="G823" s="18"/>
    </row>
    <row r="824" spans="1:7" ht="15">
      <c r="A824" s="358"/>
      <c r="B824" s="212"/>
      <c r="C824" s="211"/>
      <c r="D824" s="12"/>
      <c r="E824" s="43"/>
      <c r="F824" s="151"/>
      <c r="G824" s="18"/>
    </row>
    <row r="825" spans="1:7" ht="15">
      <c r="A825" s="358"/>
      <c r="B825" s="212"/>
      <c r="C825" s="211"/>
      <c r="D825" s="12"/>
      <c r="E825" s="43"/>
      <c r="F825" s="151"/>
      <c r="G825" s="18"/>
    </row>
    <row r="826" spans="1:7" ht="15">
      <c r="A826" s="358"/>
      <c r="B826" s="128"/>
      <c r="C826" s="211"/>
      <c r="D826" s="12"/>
      <c r="E826" s="43"/>
      <c r="F826" s="151"/>
      <c r="G826" s="18"/>
    </row>
    <row r="827" spans="1:7" ht="15">
      <c r="A827" s="358"/>
      <c r="B827" s="202"/>
      <c r="C827" s="211"/>
      <c r="D827" s="12"/>
      <c r="E827" s="43"/>
      <c r="F827" s="151"/>
      <c r="G827" s="18"/>
    </row>
    <row r="828" spans="1:7" s="58" customFormat="1" ht="15.75" thickBot="1">
      <c r="A828" s="531"/>
      <c r="B828" s="532" t="s">
        <v>210</v>
      </c>
      <c r="C828" s="533"/>
      <c r="D828" s="534" t="s">
        <v>22</v>
      </c>
      <c r="E828" s="535"/>
      <c r="F828" s="536">
        <f>SUM(F798:F827)</f>
        <v>0</v>
      </c>
      <c r="G828" s="57"/>
    </row>
    <row r="829" spans="1:7" ht="15.75" thickTop="1">
      <c r="A829" s="363"/>
      <c r="B829" s="367"/>
      <c r="C829" s="364"/>
      <c r="D829" s="117"/>
      <c r="E829" s="94"/>
      <c r="F829" s="157"/>
      <c r="G829" s="18"/>
    </row>
    <row r="830" spans="1:7" ht="15.75" thickBot="1">
      <c r="A830" s="365"/>
      <c r="B830" s="368"/>
      <c r="C830" s="366"/>
      <c r="D830" s="119"/>
      <c r="E830" s="99"/>
      <c r="F830" s="158"/>
      <c r="G830" s="18"/>
    </row>
    <row r="831" spans="1:7" s="56" customFormat="1" ht="13.5" customHeight="1" thickTop="1">
      <c r="A831" s="51" t="s">
        <v>6</v>
      </c>
      <c r="B831" s="29" t="s">
        <v>7</v>
      </c>
      <c r="C831" s="34" t="s">
        <v>13</v>
      </c>
      <c r="D831" s="36" t="s">
        <v>14</v>
      </c>
      <c r="E831" s="40" t="s">
        <v>15</v>
      </c>
      <c r="F831" s="149" t="s">
        <v>22</v>
      </c>
      <c r="G831" s="55"/>
    </row>
    <row r="832" spans="1:7" s="56" customFormat="1" ht="13.5" customHeight="1">
      <c r="A832" s="53"/>
      <c r="B832" s="30"/>
      <c r="C832" s="35"/>
      <c r="D832" s="37"/>
      <c r="E832" s="41"/>
      <c r="F832" s="150"/>
      <c r="G832" s="55"/>
    </row>
    <row r="833" spans="1:7" s="56" customFormat="1" ht="13.5" customHeight="1">
      <c r="A833" s="53"/>
      <c r="B833" s="31" t="s">
        <v>306</v>
      </c>
      <c r="C833" s="35"/>
      <c r="D833" s="37"/>
      <c r="E833" s="41"/>
      <c r="F833" s="150"/>
      <c r="G833" s="55"/>
    </row>
    <row r="834" spans="1:7" s="56" customFormat="1" ht="13.5" customHeight="1">
      <c r="A834" s="53"/>
      <c r="B834" s="31"/>
      <c r="C834" s="35"/>
      <c r="D834" s="37"/>
      <c r="E834" s="41"/>
      <c r="F834" s="150"/>
      <c r="G834" s="55"/>
    </row>
    <row r="835" spans="1:7" s="56" customFormat="1" ht="13.5" customHeight="1">
      <c r="A835" s="53"/>
      <c r="B835" s="59" t="s">
        <v>370</v>
      </c>
      <c r="C835" s="35"/>
      <c r="D835" s="37"/>
      <c r="E835" s="41"/>
      <c r="F835" s="150"/>
      <c r="G835" s="55"/>
    </row>
    <row r="836" spans="1:7" s="56" customFormat="1" ht="15">
      <c r="A836" s="53"/>
      <c r="B836" s="59"/>
      <c r="C836" s="35"/>
      <c r="D836" s="37"/>
      <c r="E836" s="41"/>
      <c r="F836" s="150"/>
      <c r="G836" s="55"/>
    </row>
    <row r="837" spans="1:7" s="58" customFormat="1" ht="15">
      <c r="A837" s="54"/>
      <c r="B837" s="127" t="s">
        <v>211</v>
      </c>
      <c r="C837" s="32"/>
      <c r="D837" s="19" t="s">
        <v>22</v>
      </c>
      <c r="E837" s="70"/>
      <c r="F837" s="155">
        <f>F828</f>
        <v>0</v>
      </c>
      <c r="G837" s="57"/>
    </row>
    <row r="838" spans="1:7" ht="15">
      <c r="A838" s="358"/>
      <c r="B838" s="202"/>
      <c r="C838" s="211"/>
      <c r="D838" s="12"/>
      <c r="E838" s="43"/>
      <c r="F838" s="151"/>
      <c r="G838" s="18"/>
    </row>
    <row r="839" spans="1:7" s="56" customFormat="1" ht="15">
      <c r="A839" s="53"/>
      <c r="B839" s="31" t="s">
        <v>339</v>
      </c>
      <c r="C839" s="35"/>
      <c r="D839" s="37"/>
      <c r="E839" s="41"/>
      <c r="F839" s="370"/>
      <c r="G839" s="55"/>
    </row>
    <row r="840" spans="1:7" s="56" customFormat="1" ht="15">
      <c r="A840" s="53"/>
      <c r="B840" s="24"/>
      <c r="C840" s="35"/>
      <c r="D840" s="37"/>
      <c r="E840" s="41"/>
      <c r="F840" s="370"/>
      <c r="G840" s="55"/>
    </row>
    <row r="841" spans="1:7" ht="15">
      <c r="A841" s="50"/>
      <c r="B841" s="357" t="s">
        <v>456</v>
      </c>
      <c r="C841" s="22"/>
      <c r="D841" s="38"/>
      <c r="E841" s="42"/>
      <c r="F841" s="371"/>
      <c r="G841" s="18"/>
    </row>
    <row r="842" spans="1:7" ht="15">
      <c r="A842" s="50"/>
      <c r="B842" s="72"/>
      <c r="C842" s="22"/>
      <c r="D842" s="38"/>
      <c r="E842" s="42"/>
      <c r="F842" s="371"/>
      <c r="G842" s="18"/>
    </row>
    <row r="843" spans="1:7" ht="15">
      <c r="A843" s="50" t="s">
        <v>10</v>
      </c>
      <c r="B843" s="72" t="s">
        <v>457</v>
      </c>
      <c r="C843" s="211" t="s">
        <v>4</v>
      </c>
      <c r="D843" s="372">
        <v>212</v>
      </c>
      <c r="E843" s="483"/>
      <c r="F843" s="374">
        <f>D843*E843</f>
        <v>0</v>
      </c>
      <c r="G843" s="18"/>
    </row>
    <row r="844" spans="1:7" ht="15">
      <c r="A844" s="50"/>
      <c r="B844" s="72"/>
      <c r="C844" s="211"/>
      <c r="D844" s="372"/>
      <c r="E844" s="373"/>
      <c r="F844" s="374"/>
      <c r="G844" s="18"/>
    </row>
    <row r="845" spans="1:7" ht="15">
      <c r="A845" s="50"/>
      <c r="B845" s="197" t="s">
        <v>308</v>
      </c>
      <c r="C845" s="211"/>
      <c r="D845" s="372"/>
      <c r="E845" s="373"/>
      <c r="F845" s="374"/>
      <c r="G845" s="18"/>
    </row>
    <row r="846" spans="1:7" ht="15">
      <c r="A846" s="50"/>
      <c r="B846" s="72"/>
      <c r="C846" s="211"/>
      <c r="D846" s="372"/>
      <c r="E846" s="373"/>
      <c r="F846" s="374"/>
      <c r="G846" s="18"/>
    </row>
    <row r="847" spans="1:7" ht="15">
      <c r="A847" s="358"/>
      <c r="B847" s="31" t="s">
        <v>208</v>
      </c>
      <c r="C847" s="211"/>
      <c r="D847" s="12"/>
      <c r="E847" s="43"/>
      <c r="F847" s="151"/>
      <c r="G847" s="18"/>
    </row>
    <row r="848" spans="1:7" ht="15">
      <c r="A848" s="358"/>
      <c r="B848" s="31"/>
      <c r="C848" s="211"/>
      <c r="D848" s="12"/>
      <c r="E848" s="43"/>
      <c r="F848" s="151"/>
      <c r="G848" s="18"/>
    </row>
    <row r="849" spans="1:7" s="56" customFormat="1" ht="63.75">
      <c r="A849" s="48"/>
      <c r="B849" s="357" t="s">
        <v>196</v>
      </c>
      <c r="C849" s="35"/>
      <c r="D849" s="37"/>
      <c r="E849" s="41"/>
      <c r="F849" s="150"/>
      <c r="G849" s="55"/>
    </row>
    <row r="850" spans="1:7" s="56" customFormat="1" ht="15">
      <c r="A850" s="48"/>
      <c r="B850" s="44"/>
      <c r="C850" s="35"/>
      <c r="D850" s="37"/>
      <c r="E850" s="41"/>
      <c r="F850" s="150"/>
      <c r="G850" s="355"/>
    </row>
    <row r="851" spans="1:7" ht="15">
      <c r="A851" s="358" t="s">
        <v>3</v>
      </c>
      <c r="B851" s="86" t="s">
        <v>341</v>
      </c>
      <c r="C851" s="211" t="s">
        <v>4</v>
      </c>
      <c r="D851" s="12">
        <v>248</v>
      </c>
      <c r="E851" s="481"/>
      <c r="F851" s="151">
        <f>D851*E851</f>
        <v>0</v>
      </c>
      <c r="G851" s="18"/>
    </row>
    <row r="852" spans="1:7" ht="15">
      <c r="A852" s="358"/>
      <c r="B852" s="86"/>
      <c r="C852" s="211"/>
      <c r="D852" s="12"/>
      <c r="E852" s="43"/>
      <c r="F852" s="151"/>
      <c r="G852" s="18"/>
    </row>
    <row r="853" spans="1:7" ht="15">
      <c r="A853" s="358"/>
      <c r="B853" s="31" t="s">
        <v>207</v>
      </c>
      <c r="C853" s="211"/>
      <c r="D853" s="12"/>
      <c r="E853" s="43"/>
      <c r="F853" s="151"/>
      <c r="G853" s="18"/>
    </row>
    <row r="854" spans="1:7" ht="15">
      <c r="A854" s="358"/>
      <c r="B854" s="31"/>
      <c r="C854" s="211"/>
      <c r="D854" s="12"/>
      <c r="E854" s="43"/>
      <c r="F854" s="151"/>
      <c r="G854" s="18"/>
    </row>
    <row r="855" spans="1:7" ht="63.75">
      <c r="A855" s="358"/>
      <c r="B855" s="357" t="s">
        <v>200</v>
      </c>
      <c r="C855" s="211"/>
      <c r="D855" s="12"/>
      <c r="E855" s="43"/>
      <c r="F855" s="151"/>
      <c r="G855" s="18"/>
    </row>
    <row r="856" spans="1:7" ht="15">
      <c r="A856" s="358"/>
      <c r="B856" s="86"/>
      <c r="C856" s="211"/>
      <c r="D856" s="12"/>
      <c r="E856" s="43"/>
      <c r="F856" s="151"/>
      <c r="G856" s="18"/>
    </row>
    <row r="857" spans="1:7" ht="15">
      <c r="A857" s="358" t="s">
        <v>11</v>
      </c>
      <c r="B857" s="86" t="s">
        <v>336</v>
      </c>
      <c r="C857" s="211" t="s">
        <v>4</v>
      </c>
      <c r="D857" s="12">
        <v>235</v>
      </c>
      <c r="E857" s="481"/>
      <c r="F857" s="151">
        <f>D857*E857</f>
        <v>0</v>
      </c>
      <c r="G857" s="18"/>
    </row>
    <row r="858" spans="1:7" ht="15">
      <c r="A858" s="358"/>
      <c r="B858" s="86"/>
      <c r="C858" s="211"/>
      <c r="D858" s="12"/>
      <c r="E858" s="43"/>
      <c r="F858" s="151"/>
      <c r="G858" s="18"/>
    </row>
    <row r="859" spans="1:7" ht="15">
      <c r="A859" s="358" t="s">
        <v>2</v>
      </c>
      <c r="B859" s="86" t="s">
        <v>334</v>
      </c>
      <c r="C859" s="211" t="s">
        <v>4</v>
      </c>
      <c r="D859" s="12">
        <v>66</v>
      </c>
      <c r="E859" s="481"/>
      <c r="F859" s="151">
        <f>D859*E859</f>
        <v>0</v>
      </c>
      <c r="G859" s="18"/>
    </row>
    <row r="860" spans="1:7" ht="15">
      <c r="A860" s="358"/>
      <c r="B860" s="86"/>
      <c r="C860" s="211"/>
      <c r="D860" s="12"/>
      <c r="E860" s="43"/>
      <c r="F860" s="151"/>
      <c r="G860" s="18"/>
    </row>
    <row r="861" spans="1:7" ht="15">
      <c r="A861" s="358"/>
      <c r="B861" s="108" t="s">
        <v>198</v>
      </c>
      <c r="C861" s="211"/>
      <c r="D861" s="12"/>
      <c r="E861" s="43"/>
      <c r="F861" s="151"/>
      <c r="G861" s="18"/>
    </row>
    <row r="862" spans="1:7" ht="15">
      <c r="A862" s="358"/>
      <c r="B862" s="108"/>
      <c r="C862" s="211"/>
      <c r="D862" s="12"/>
      <c r="E862" s="43"/>
      <c r="F862" s="151"/>
      <c r="G862" s="18"/>
    </row>
    <row r="863" spans="1:7" ht="38.25">
      <c r="A863" s="358"/>
      <c r="B863" s="369" t="s">
        <v>344</v>
      </c>
      <c r="C863" s="211"/>
      <c r="D863" s="12"/>
      <c r="E863" s="43"/>
      <c r="F863" s="151"/>
      <c r="G863" s="18"/>
    </row>
    <row r="864" spans="1:7" ht="15">
      <c r="A864" s="358"/>
      <c r="B864" s="202"/>
      <c r="C864" s="211"/>
      <c r="D864" s="12"/>
      <c r="E864" s="43"/>
      <c r="F864" s="151"/>
      <c r="G864" s="18"/>
    </row>
    <row r="865" spans="1:7" ht="15">
      <c r="A865" s="358" t="s">
        <v>18</v>
      </c>
      <c r="B865" s="72" t="s">
        <v>209</v>
      </c>
      <c r="C865" s="211" t="s">
        <v>201</v>
      </c>
      <c r="D865" s="12">
        <v>8</v>
      </c>
      <c r="E865" s="481"/>
      <c r="F865" s="151">
        <f>D865*E865</f>
        <v>0</v>
      </c>
      <c r="G865" s="18"/>
    </row>
    <row r="866" spans="1:7" ht="15">
      <c r="A866" s="358"/>
      <c r="B866" s="72"/>
      <c r="C866" s="211"/>
      <c r="D866" s="12"/>
      <c r="E866" s="43"/>
      <c r="F866" s="151"/>
      <c r="G866" s="18"/>
    </row>
    <row r="867" spans="1:7" ht="15">
      <c r="A867" s="50"/>
      <c r="B867" s="72"/>
      <c r="C867" s="211"/>
      <c r="D867" s="372"/>
      <c r="E867" s="373"/>
      <c r="F867" s="374"/>
      <c r="G867" s="18"/>
    </row>
    <row r="868" spans="1:7" ht="15">
      <c r="A868" s="50"/>
      <c r="B868" s="72"/>
      <c r="C868" s="211"/>
      <c r="D868" s="372"/>
      <c r="E868" s="373"/>
      <c r="F868" s="375"/>
      <c r="G868" s="18"/>
    </row>
    <row r="869" spans="1:7" ht="15">
      <c r="A869" s="537"/>
      <c r="B869" s="538" t="s">
        <v>311</v>
      </c>
      <c r="C869" s="539"/>
      <c r="D869" s="540"/>
      <c r="E869" s="541"/>
      <c r="F869" s="154"/>
      <c r="G869" s="18"/>
    </row>
    <row r="870" spans="1:7" s="58" customFormat="1" ht="15.75" thickBot="1">
      <c r="A870" s="54"/>
      <c r="B870" s="33" t="s">
        <v>371</v>
      </c>
      <c r="C870" s="32"/>
      <c r="D870" s="19" t="s">
        <v>12</v>
      </c>
      <c r="E870" s="70"/>
      <c r="F870" s="155">
        <f>SUM(F836:F868)</f>
        <v>0</v>
      </c>
      <c r="G870" s="57"/>
    </row>
    <row r="871" spans="1:7" s="58" customFormat="1" ht="15.75" thickTop="1">
      <c r="A871" s="78"/>
      <c r="B871" s="79"/>
      <c r="C871" s="80"/>
      <c r="D871" s="81"/>
      <c r="E871" s="81"/>
      <c r="F871" s="161"/>
      <c r="G871" s="57"/>
    </row>
    <row r="872" spans="1:7" s="58" customFormat="1" ht="15.75" thickBot="1">
      <c r="A872" s="82"/>
      <c r="B872" s="83"/>
      <c r="C872" s="84"/>
      <c r="D872" s="85"/>
      <c r="E872" s="85"/>
      <c r="F872" s="162"/>
      <c r="G872" s="57"/>
    </row>
    <row r="873" spans="1:7" ht="15.75" thickTop="1">
      <c r="A873" s="358"/>
      <c r="B873" s="378"/>
      <c r="C873" s="379"/>
      <c r="D873" s="12"/>
      <c r="E873" s="71"/>
      <c r="F873" s="163"/>
      <c r="G873" s="18"/>
    </row>
    <row r="874" spans="1:6" ht="12.75">
      <c r="A874" s="11"/>
      <c r="B874" s="178" t="s">
        <v>251</v>
      </c>
      <c r="C874" s="183"/>
      <c r="D874" s="15"/>
      <c r="E874" s="14"/>
      <c r="F874" s="135"/>
    </row>
    <row r="875" spans="1:6" ht="12.75">
      <c r="A875" s="11"/>
      <c r="B875" s="179"/>
      <c r="C875" s="183"/>
      <c r="D875" s="15"/>
      <c r="E875" s="14"/>
      <c r="F875" s="135"/>
    </row>
    <row r="876" spans="1:6" ht="12.75">
      <c r="A876" s="11"/>
      <c r="B876" s="178" t="s">
        <v>16</v>
      </c>
      <c r="C876" s="183"/>
      <c r="D876" s="15"/>
      <c r="E876" s="14"/>
      <c r="F876" s="135"/>
    </row>
    <row r="877" spans="1:6" ht="12.75">
      <c r="A877" s="11"/>
      <c r="B877" s="179"/>
      <c r="C877" s="183"/>
      <c r="D877" s="15"/>
      <c r="E877" s="14"/>
      <c r="F877" s="135"/>
    </row>
    <row r="878" spans="1:6" ht="12.75">
      <c r="A878" s="11"/>
      <c r="B878" s="179"/>
      <c r="C878" s="184"/>
      <c r="D878" s="16"/>
      <c r="E878" s="582" t="s">
        <v>5</v>
      </c>
      <c r="F878" s="583"/>
    </row>
    <row r="879" spans="1:6" ht="12.75">
      <c r="A879" s="11"/>
      <c r="B879" s="178" t="s">
        <v>8</v>
      </c>
      <c r="C879" s="184"/>
      <c r="D879" s="16" t="s">
        <v>9</v>
      </c>
      <c r="E879" s="582" t="s">
        <v>22</v>
      </c>
      <c r="F879" s="583"/>
    </row>
    <row r="880" spans="1:6" ht="15">
      <c r="A880" s="11"/>
      <c r="B880" s="178"/>
      <c r="C880" s="184"/>
      <c r="D880" s="16"/>
      <c r="E880" s="14"/>
      <c r="F880" s="164"/>
    </row>
    <row r="881" spans="1:6" ht="12.75">
      <c r="A881" s="11">
        <v>1</v>
      </c>
      <c r="B881" s="180" t="s">
        <v>260</v>
      </c>
      <c r="C881" s="183"/>
      <c r="D881" s="442">
        <v>88</v>
      </c>
      <c r="E881" s="104"/>
      <c r="F881" s="106">
        <f>$F$40</f>
        <v>0</v>
      </c>
    </row>
    <row r="882" spans="1:6" ht="12.75">
      <c r="A882" s="11"/>
      <c r="B882" s="180"/>
      <c r="C882" s="183"/>
      <c r="D882" s="443"/>
      <c r="E882" s="103"/>
      <c r="F882" s="107"/>
    </row>
    <row r="883" spans="1:6" ht="12.75">
      <c r="A883" s="11" t="s">
        <v>17</v>
      </c>
      <c r="B883" s="180" t="s">
        <v>261</v>
      </c>
      <c r="C883" s="183"/>
      <c r="D883" s="442" t="s">
        <v>568</v>
      </c>
      <c r="E883" s="104"/>
      <c r="F883" s="106">
        <f>$F$80</f>
        <v>0</v>
      </c>
    </row>
    <row r="884" spans="1:6" ht="12.75">
      <c r="A884" s="11"/>
      <c r="B884" s="180"/>
      <c r="C884" s="183"/>
      <c r="D884" s="442"/>
      <c r="E884" s="129"/>
      <c r="F884" s="130"/>
    </row>
    <row r="885" spans="1:6" ht="12.75">
      <c r="A885" s="11" t="s">
        <v>252</v>
      </c>
      <c r="B885" s="180" t="s">
        <v>262</v>
      </c>
      <c r="C885" s="183"/>
      <c r="D885" s="442" t="s">
        <v>569</v>
      </c>
      <c r="E885" s="104"/>
      <c r="F885" s="131">
        <f>$F$169</f>
        <v>0</v>
      </c>
    </row>
    <row r="886" spans="1:6" ht="12.75">
      <c r="A886" s="11"/>
      <c r="B886" s="180"/>
      <c r="C886" s="183"/>
      <c r="D886" s="442"/>
      <c r="E886" s="13"/>
      <c r="F886" s="132"/>
    </row>
    <row r="887" spans="1:6" ht="12.75">
      <c r="A887" s="11" t="s">
        <v>253</v>
      </c>
      <c r="B887" s="180" t="s">
        <v>263</v>
      </c>
      <c r="C887" s="183"/>
      <c r="D887" s="442" t="s">
        <v>570</v>
      </c>
      <c r="E887" s="133"/>
      <c r="F887" s="134">
        <f>$F$260</f>
        <v>0</v>
      </c>
    </row>
    <row r="888" spans="1:6" ht="12.75">
      <c r="A888" s="11"/>
      <c r="B888" s="180"/>
      <c r="C888" s="183"/>
      <c r="D888" s="442"/>
      <c r="E888" s="13"/>
      <c r="F888" s="132"/>
    </row>
    <row r="889" spans="1:6" ht="12.75">
      <c r="A889" s="11" t="s">
        <v>254</v>
      </c>
      <c r="B889" s="180" t="s">
        <v>264</v>
      </c>
      <c r="C889" s="183"/>
      <c r="D889" s="442" t="s">
        <v>571</v>
      </c>
      <c r="E889" s="13"/>
      <c r="F889" s="135">
        <f>$F$350</f>
        <v>0</v>
      </c>
    </row>
    <row r="890" spans="1:6" ht="12.75">
      <c r="A890" s="11"/>
      <c r="B890" s="180"/>
      <c r="C890" s="183"/>
      <c r="D890" s="442"/>
      <c r="E890" s="13"/>
      <c r="F890" s="135"/>
    </row>
    <row r="891" spans="1:6" ht="12.75">
      <c r="A891" s="11" t="s">
        <v>255</v>
      </c>
      <c r="B891" s="180" t="s">
        <v>265</v>
      </c>
      <c r="C891" s="183"/>
      <c r="D891" s="442" t="s">
        <v>572</v>
      </c>
      <c r="E891" s="13"/>
      <c r="F891" s="135">
        <f>$F$439</f>
        <v>0</v>
      </c>
    </row>
    <row r="892" spans="1:6" ht="12.75">
      <c r="A892" s="11"/>
      <c r="B892" s="180"/>
      <c r="C892" s="183"/>
      <c r="D892" s="442"/>
      <c r="E892" s="13"/>
      <c r="F892" s="135"/>
    </row>
    <row r="893" spans="1:6" ht="12.75">
      <c r="A893" s="11" t="s">
        <v>256</v>
      </c>
      <c r="B893" s="180" t="s">
        <v>411</v>
      </c>
      <c r="C893" s="183"/>
      <c r="D893" s="442" t="s">
        <v>573</v>
      </c>
      <c r="E893" s="13"/>
      <c r="F893" s="135">
        <f>$F$528</f>
        <v>0</v>
      </c>
    </row>
    <row r="894" spans="1:6" ht="12.75">
      <c r="A894" s="11"/>
      <c r="B894" s="180"/>
      <c r="C894" s="183"/>
      <c r="D894" s="442"/>
      <c r="E894" s="13"/>
      <c r="F894" s="135"/>
    </row>
    <row r="895" spans="1:6" ht="12.75">
      <c r="A895" s="11" t="s">
        <v>257</v>
      </c>
      <c r="B895" s="180" t="s">
        <v>267</v>
      </c>
      <c r="C895" s="183"/>
      <c r="D895" s="442" t="s">
        <v>574</v>
      </c>
      <c r="E895" s="13"/>
      <c r="F895" s="135">
        <f>$F$614</f>
        <v>0</v>
      </c>
    </row>
    <row r="896" spans="1:6" ht="12.75">
      <c r="A896" s="11"/>
      <c r="B896" s="180"/>
      <c r="C896" s="183"/>
      <c r="D896" s="442"/>
      <c r="E896" s="13"/>
      <c r="F896" s="135"/>
    </row>
    <row r="897" spans="1:10" ht="12.75">
      <c r="A897" s="11" t="s">
        <v>258</v>
      </c>
      <c r="B897" s="180" t="s">
        <v>268</v>
      </c>
      <c r="C897" s="183"/>
      <c r="D897" s="442" t="s">
        <v>575</v>
      </c>
      <c r="E897" s="13"/>
      <c r="F897" s="135">
        <f>$F$701</f>
        <v>0</v>
      </c>
      <c r="J897" s="49" t="s">
        <v>67</v>
      </c>
    </row>
    <row r="898" spans="1:9" ht="12.75">
      <c r="A898" s="11"/>
      <c r="B898" s="180"/>
      <c r="C898" s="183"/>
      <c r="D898" s="442"/>
      <c r="E898" s="13"/>
      <c r="F898" s="135"/>
      <c r="I898" s="49" t="s">
        <v>67</v>
      </c>
    </row>
    <row r="899" spans="1:6" ht="12.75">
      <c r="A899" s="11" t="s">
        <v>259</v>
      </c>
      <c r="B899" s="180" t="s">
        <v>269</v>
      </c>
      <c r="C899" s="183"/>
      <c r="D899" s="442" t="s">
        <v>576</v>
      </c>
      <c r="E899" s="13"/>
      <c r="F899" s="135">
        <f>$F$788</f>
        <v>0</v>
      </c>
    </row>
    <row r="900" spans="1:6" ht="12.75">
      <c r="A900" s="11"/>
      <c r="B900" s="179"/>
      <c r="C900" s="183"/>
      <c r="D900" s="442"/>
      <c r="E900" s="13"/>
      <c r="F900" s="135"/>
    </row>
    <row r="901" spans="1:6" ht="12.75">
      <c r="A901" s="11" t="s">
        <v>310</v>
      </c>
      <c r="B901" s="180" t="s">
        <v>343</v>
      </c>
      <c r="C901" s="183"/>
      <c r="D901" s="442" t="s">
        <v>577</v>
      </c>
      <c r="E901" s="13"/>
      <c r="F901" s="135">
        <f>$F$870</f>
        <v>0</v>
      </c>
    </row>
    <row r="902" spans="1:6" ht="12.75">
      <c r="A902" s="11"/>
      <c r="B902" s="179"/>
      <c r="C902" s="183"/>
      <c r="D902" s="177"/>
      <c r="E902" s="13"/>
      <c r="F902" s="132"/>
    </row>
    <row r="903" spans="1:6" ht="12.75">
      <c r="A903" s="11"/>
      <c r="B903" s="179"/>
      <c r="C903" s="183"/>
      <c r="D903" s="17"/>
      <c r="E903" s="13"/>
      <c r="F903" s="132"/>
    </row>
    <row r="904" spans="1:6" ht="12.75">
      <c r="A904" s="11"/>
      <c r="B904" s="179"/>
      <c r="C904" s="183"/>
      <c r="D904" s="17"/>
      <c r="E904" s="13"/>
      <c r="F904" s="132"/>
    </row>
    <row r="905" spans="1:6" ht="12.75">
      <c r="A905" s="11"/>
      <c r="B905" s="179"/>
      <c r="C905" s="183"/>
      <c r="D905" s="17"/>
      <c r="E905" s="13"/>
      <c r="F905" s="132"/>
    </row>
    <row r="906" spans="1:6" ht="12.75">
      <c r="A906" s="11"/>
      <c r="B906" s="179"/>
      <c r="C906" s="183"/>
      <c r="D906" s="17"/>
      <c r="E906" s="13"/>
      <c r="F906" s="132"/>
    </row>
    <row r="907" spans="1:6" ht="12.75">
      <c r="A907" s="11"/>
      <c r="B907" s="179"/>
      <c r="C907" s="183"/>
      <c r="D907" s="17"/>
      <c r="E907" s="13"/>
      <c r="F907" s="132"/>
    </row>
    <row r="908" spans="1:6" ht="12.75">
      <c r="A908" s="11"/>
      <c r="B908" s="179"/>
      <c r="C908" s="183"/>
      <c r="D908" s="17"/>
      <c r="E908" s="13"/>
      <c r="F908" s="132"/>
    </row>
    <row r="909" spans="1:6" ht="12.75">
      <c r="A909" s="11"/>
      <c r="B909" s="179"/>
      <c r="C909" s="183"/>
      <c r="D909" s="17"/>
      <c r="E909" s="13"/>
      <c r="F909" s="132"/>
    </row>
    <row r="910" spans="1:6" ht="12.75">
      <c r="A910" s="11"/>
      <c r="B910" s="179"/>
      <c r="C910" s="183"/>
      <c r="D910" s="17"/>
      <c r="E910" s="13"/>
      <c r="F910" s="132"/>
    </row>
    <row r="911" spans="1:6" ht="12.75">
      <c r="A911" s="11"/>
      <c r="B911" s="179"/>
      <c r="C911" s="183"/>
      <c r="D911" s="17"/>
      <c r="E911" s="13"/>
      <c r="F911" s="132"/>
    </row>
    <row r="912" spans="1:6" ht="12.75">
      <c r="A912" s="11"/>
      <c r="B912" s="179"/>
      <c r="C912" s="183"/>
      <c r="D912" s="17"/>
      <c r="E912" s="13"/>
      <c r="F912" s="132"/>
    </row>
    <row r="913" spans="1:6" ht="12.75">
      <c r="A913" s="11"/>
      <c r="B913" s="179"/>
      <c r="C913" s="183"/>
      <c r="D913" s="17"/>
      <c r="E913" s="13"/>
      <c r="F913" s="132"/>
    </row>
    <row r="914" spans="1:6" ht="12.75">
      <c r="A914" s="11"/>
      <c r="B914" s="179"/>
      <c r="C914" s="183"/>
      <c r="D914" s="17"/>
      <c r="E914" s="13"/>
      <c r="F914" s="132"/>
    </row>
    <row r="915" spans="1:6" ht="12.75">
      <c r="A915" s="11"/>
      <c r="B915" s="179"/>
      <c r="C915" s="183"/>
      <c r="D915" s="17"/>
      <c r="E915" s="13"/>
      <c r="F915" s="132"/>
    </row>
    <row r="916" spans="1:6" ht="12.75">
      <c r="A916" s="11"/>
      <c r="B916" s="179"/>
      <c r="C916" s="183"/>
      <c r="D916" s="17"/>
      <c r="E916" s="13"/>
      <c r="F916" s="132"/>
    </row>
    <row r="917" spans="1:6" ht="12.75">
      <c r="A917" s="11"/>
      <c r="B917" s="179"/>
      <c r="C917" s="183"/>
      <c r="D917" s="17"/>
      <c r="E917" s="13"/>
      <c r="F917" s="132"/>
    </row>
    <row r="918" spans="1:6" ht="12.75">
      <c r="A918" s="11"/>
      <c r="B918" s="179"/>
      <c r="C918" s="183"/>
      <c r="D918" s="17"/>
      <c r="E918" s="13"/>
      <c r="F918" s="132"/>
    </row>
    <row r="919" spans="1:6" ht="12.75">
      <c r="A919" s="11"/>
      <c r="B919" s="180"/>
      <c r="C919" s="183"/>
      <c r="D919" s="17"/>
      <c r="E919" s="13"/>
      <c r="F919" s="132"/>
    </row>
    <row r="920" spans="1:6" ht="12.75">
      <c r="A920" s="11"/>
      <c r="B920" s="179"/>
      <c r="C920" s="183"/>
      <c r="D920" s="17"/>
      <c r="E920" s="13"/>
      <c r="F920" s="132"/>
    </row>
    <row r="921" spans="1:6" ht="12.75">
      <c r="A921" s="11"/>
      <c r="B921" s="179"/>
      <c r="C921" s="183"/>
      <c r="D921" s="17"/>
      <c r="E921" s="13"/>
      <c r="F921" s="132"/>
    </row>
    <row r="922" spans="1:6" ht="12.75">
      <c r="A922" s="11"/>
      <c r="B922" s="179"/>
      <c r="C922" s="183"/>
      <c r="D922" s="17"/>
      <c r="E922" s="13"/>
      <c r="F922" s="132"/>
    </row>
    <row r="923" spans="1:6" ht="12.75">
      <c r="A923" s="11"/>
      <c r="B923" s="179"/>
      <c r="C923" s="183"/>
      <c r="D923" s="17"/>
      <c r="E923" s="13"/>
      <c r="F923" s="132"/>
    </row>
    <row r="924" spans="1:6" ht="12.75">
      <c r="A924" s="11"/>
      <c r="B924" s="179"/>
      <c r="C924" s="183"/>
      <c r="D924" s="17"/>
      <c r="E924" s="13"/>
      <c r="F924" s="132"/>
    </row>
    <row r="925" spans="1:6" ht="12.75">
      <c r="A925" s="11"/>
      <c r="B925" s="179"/>
      <c r="C925" s="183"/>
      <c r="D925" s="17"/>
      <c r="E925" s="13"/>
      <c r="F925" s="132"/>
    </row>
    <row r="926" spans="1:6" ht="12.75">
      <c r="A926" s="554"/>
      <c r="B926" s="555"/>
      <c r="C926" s="556"/>
      <c r="D926" s="557"/>
      <c r="E926" s="558"/>
      <c r="F926" s="559"/>
    </row>
    <row r="927" spans="1:6" ht="12.75">
      <c r="A927" s="11"/>
      <c r="B927" s="181" t="s">
        <v>459</v>
      </c>
      <c r="C927" s="183"/>
      <c r="D927" s="17"/>
      <c r="E927" s="13"/>
      <c r="F927" s="132"/>
    </row>
    <row r="928" spans="1:6" ht="13.5" customHeight="1" thickBot="1">
      <c r="A928" s="52"/>
      <c r="B928" s="182" t="s">
        <v>458</v>
      </c>
      <c r="C928" s="185"/>
      <c r="D928" s="39" t="s">
        <v>22</v>
      </c>
      <c r="E928" s="105"/>
      <c r="F928" s="165">
        <f>SUM(F881:F924)</f>
        <v>0</v>
      </c>
    </row>
    <row r="929" spans="1:6" ht="13.5" thickTop="1">
      <c r="A929" s="136"/>
      <c r="B929" s="137"/>
      <c r="C929" s="138"/>
      <c r="D929" s="139"/>
      <c r="E929" s="140"/>
      <c r="F929" s="166"/>
    </row>
    <row r="930" spans="1:6" ht="12.75">
      <c r="A930" s="136"/>
      <c r="B930" s="137"/>
      <c r="C930" s="141"/>
      <c r="D930" s="142"/>
      <c r="E930" s="143"/>
      <c r="F930" s="166"/>
    </row>
    <row r="971" ht="27.75" customHeight="1"/>
  </sheetData>
  <sheetProtection password="CB2B" sheet="1"/>
  <mergeCells count="2">
    <mergeCell ref="E878:F878"/>
    <mergeCell ref="E879:F879"/>
  </mergeCells>
  <printOptions/>
  <pageMargins left="0.708661417322835" right="0.708661417322835" top="0.748031496062992" bottom="0.748031496062992" header="0.31496062992126" footer="0.31496062992126"/>
  <pageSetup firstPageNumber="88" useFirstPageNumber="1" horizontalDpi="600" verticalDpi="600" orientation="portrait" paperSize="9" r:id="rId1"/>
  <headerFooter>
    <oddFooter>&amp;L&amp;9Painting works at Reinsurance Plaza - Nairobi&amp;C&amp;9&amp;P&amp;R&amp;9Costek Alma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Graeme C. Monro</dc:creator>
  <cp:keywords/>
  <dc:description/>
  <cp:lastModifiedBy>costek-pc3</cp:lastModifiedBy>
  <cp:lastPrinted>2021-08-20T11:26:30Z</cp:lastPrinted>
  <dcterms:created xsi:type="dcterms:W3CDTF">1998-09-08T08:09:03Z</dcterms:created>
  <dcterms:modified xsi:type="dcterms:W3CDTF">2021-08-20T12:36:12Z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S9Connected">
    <vt:bool>true</vt:bool>
  </property>
</Properties>
</file>