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192.9.200.85\bussapps\CORPORATE\2022 WORK\WEBSITE DOCS FOR UPLOAD\"/>
    </mc:Choice>
  </mc:AlternateContent>
  <xr:revisionPtr revIDLastSave="0" documentId="8_{8C1DD2A3-41A5-4520-A78F-CDD0519CD784}" xr6:coauthVersionLast="47" xr6:coauthVersionMax="47" xr10:uidLastSave="{00000000-0000-0000-0000-000000000000}"/>
  <bookViews>
    <workbookView xWindow="-108" yWindow="-108" windowWidth="23256" windowHeight="12576" firstSheet="13" activeTab="13" xr2:uid="{00000000-000D-0000-FFFF-FFFF00000000}"/>
  </bookViews>
  <sheets>
    <sheet name="COVER" sheetId="1" r:id="rId1"/>
    <sheet name="DIV PRELIMINARIES" sheetId="16" r:id="rId2"/>
    <sheet name="PART PRELIMS" sheetId="2" r:id="rId3"/>
    <sheet name="GEN PRELIMS" sheetId="3" r:id="rId4"/>
    <sheet name="PRELIMINARIES SUMMARY" sheetId="4" r:id="rId5"/>
    <sheet name="DIV.SECURITY INST" sheetId="19" r:id="rId6"/>
    <sheet name="SECURITY INSTALLATIONS" sheetId="18" r:id="rId7"/>
    <sheet name="DIV-M&amp; E INSTALLATIIONS" sheetId="21" r:id="rId8"/>
    <sheet name="MEP INSTALLATIONS" sheetId="27" r:id="rId9"/>
    <sheet name="MEP Summary" sheetId="24" r:id="rId10"/>
    <sheet name="DIV BUILDER'S WORK" sheetId="5" r:id="rId11"/>
    <sheet name="BUILDER'S WORK" sheetId="9" r:id="rId12"/>
    <sheet name="BUILDERS WORK SUMMARY " sheetId="15" r:id="rId13"/>
    <sheet name="GRAND SUMMARY" sheetId="17" r:id="rId14"/>
  </sheets>
  <definedNames>
    <definedName name="_xlnm._FilterDatabase" localSheetId="11" hidden="1">'BUILDER''S WORK'!$E$20:$E$819</definedName>
    <definedName name="_xlnm.Print_Area" localSheetId="11">'BUILDER''S WORK'!$A$1:$F$1774</definedName>
    <definedName name="_xlnm.Print_Area" localSheetId="0">COVER!$A$1:$J$32</definedName>
    <definedName name="_xlnm.Print_Area" localSheetId="10">'DIV BUILDER''S WORK'!$A$1:$I$32</definedName>
    <definedName name="_xlnm.Print_Area" localSheetId="1">'DIV PRELIMINARIES'!$A$1:$J$32</definedName>
    <definedName name="_xlnm.Print_Area" localSheetId="5">'DIV.SECURITY INST'!$A$1:$I$25</definedName>
    <definedName name="_xlnm.Print_Area" localSheetId="7">'DIV-M&amp; E INSTALLATIIONS'!$A$1:$I$33</definedName>
    <definedName name="_xlnm.Print_Area" localSheetId="3">'GEN PRELIMS'!$A$1:$C$444</definedName>
    <definedName name="_xlnm.Print_Area" localSheetId="13">'GRAND SUMMARY'!$A$1:$E$22</definedName>
    <definedName name="_xlnm.Print_Area" localSheetId="8">'MEP INSTALLATIONS'!$A$1:$F$1218</definedName>
    <definedName name="_xlnm.Print_Area" localSheetId="9">'MEP Summary'!$A$1:$C$36</definedName>
    <definedName name="_xlnm.Print_Area" localSheetId="2">'PART PRELIMS'!$A$1:$C$224</definedName>
    <definedName name="_xlnm.Print_Area" localSheetId="4">'PRELIMINARIES SUMMARY'!$A$1:$E$19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2" i="3" l="1"/>
  <c r="C363" i="3"/>
  <c r="C333" i="3"/>
  <c r="C307" i="3"/>
  <c r="C285" i="3"/>
  <c r="C258" i="3"/>
  <c r="C228" i="3"/>
  <c r="C197" i="3"/>
  <c r="C171" i="3"/>
  <c r="C133" i="3"/>
  <c r="C93" i="3"/>
  <c r="C44" i="3"/>
  <c r="C197" i="2"/>
  <c r="C213" i="2" s="1"/>
  <c r="C148" i="2"/>
  <c r="C112" i="2"/>
  <c r="C76" i="2"/>
  <c r="C40" i="2"/>
  <c r="F408" i="27" l="1"/>
  <c r="F1739" i="9" l="1"/>
  <c r="F242" i="18"/>
  <c r="C205" i="2"/>
  <c r="F957" i="27" l="1"/>
  <c r="C411" i="3" l="1"/>
  <c r="C410" i="3"/>
  <c r="C409" i="3"/>
  <c r="C408" i="3"/>
  <c r="C407" i="3"/>
  <c r="C406" i="3"/>
  <c r="C405" i="3"/>
  <c r="C404" i="3"/>
  <c r="C403" i="3"/>
  <c r="C402" i="3"/>
  <c r="C401" i="3"/>
  <c r="C400" i="3"/>
  <c r="C443" i="3" l="1"/>
  <c r="F750" i="27" l="1"/>
  <c r="F747" i="27"/>
  <c r="F1151" i="27"/>
  <c r="F1142" i="27"/>
  <c r="F1139" i="27"/>
  <c r="F1137" i="27"/>
  <c r="F1135" i="27"/>
  <c r="F1133" i="27"/>
  <c r="F1128" i="27"/>
  <c r="F1124" i="27"/>
  <c r="F1105" i="27"/>
  <c r="F1100" i="27"/>
  <c r="F1097" i="27"/>
  <c r="F1087" i="27"/>
  <c r="F1083" i="27"/>
  <c r="F1080" i="27"/>
  <c r="F1076" i="27"/>
  <c r="F1071" i="27"/>
  <c r="F1069" i="27"/>
  <c r="F1067" i="27"/>
  <c r="F1018" i="27"/>
  <c r="F1021" i="27"/>
  <c r="F1024" i="27"/>
  <c r="F1026" i="27"/>
  <c r="F1031" i="27"/>
  <c r="F1035" i="27"/>
  <c r="F1039" i="27"/>
  <c r="F1042" i="27"/>
  <c r="F1044" i="27"/>
  <c r="F1047" i="27"/>
  <c r="F1053" i="27"/>
  <c r="F1015" i="27"/>
  <c r="F996" i="27"/>
  <c r="F992" i="27"/>
  <c r="F989" i="27"/>
  <c r="F982" i="27"/>
  <c r="F979" i="27"/>
  <c r="F976" i="27"/>
  <c r="F974" i="27"/>
  <c r="F936" i="27"/>
  <c r="F938" i="27"/>
  <c r="F940" i="27"/>
  <c r="F942" i="27"/>
  <c r="F944" i="27"/>
  <c r="F946" i="27"/>
  <c r="F948" i="27"/>
  <c r="F950" i="27"/>
  <c r="F952" i="27"/>
  <c r="F954" i="27"/>
  <c r="F929" i="27"/>
  <c r="F904" i="27"/>
  <c r="F906" i="27"/>
  <c r="F908" i="27"/>
  <c r="F910" i="27"/>
  <c r="F902" i="27"/>
  <c r="F899" i="27"/>
  <c r="F895" i="27"/>
  <c r="F890" i="27"/>
  <c r="F868" i="27"/>
  <c r="F865" i="27"/>
  <c r="F857" i="27"/>
  <c r="F850" i="27"/>
  <c r="F843" i="27"/>
  <c r="F841" i="27"/>
  <c r="F838" i="27"/>
  <c r="F835" i="27"/>
  <c r="F833" i="27"/>
  <c r="F830" i="27"/>
  <c r="F817" i="27"/>
  <c r="F814" i="27"/>
  <c r="F811" i="27"/>
  <c r="F807" i="27"/>
  <c r="F804" i="27"/>
  <c r="F801" i="27"/>
  <c r="F792" i="27"/>
  <c r="F788" i="27"/>
  <c r="F784" i="27"/>
  <c r="F780" i="27"/>
  <c r="F775" i="27"/>
  <c r="F729" i="27"/>
  <c r="F693" i="27"/>
  <c r="F691" i="27"/>
  <c r="F688" i="27"/>
  <c r="F685" i="27"/>
  <c r="F638" i="27"/>
  <c r="F641" i="27"/>
  <c r="F643" i="27"/>
  <c r="F646" i="27"/>
  <c r="F648" i="27"/>
  <c r="F651" i="27"/>
  <c r="F653" i="27"/>
  <c r="F656" i="27"/>
  <c r="F658" i="27"/>
  <c r="F636" i="27"/>
  <c r="F598" i="27"/>
  <c r="F601" i="27"/>
  <c r="F603" i="27"/>
  <c r="F605" i="27"/>
  <c r="F608" i="27"/>
  <c r="F610" i="27"/>
  <c r="F612" i="27"/>
  <c r="F614" i="27"/>
  <c r="F616" i="27"/>
  <c r="F618" i="27"/>
  <c r="F620" i="27"/>
  <c r="F596" i="27"/>
  <c r="F537" i="27"/>
  <c r="F571" i="27" s="1"/>
  <c r="F583" i="27" s="1"/>
  <c r="F522" i="27"/>
  <c r="F519" i="27"/>
  <c r="F516" i="27"/>
  <c r="F512" i="27"/>
  <c r="F509" i="27"/>
  <c r="F464" i="27"/>
  <c r="F460" i="27"/>
  <c r="F458" i="27"/>
  <c r="F451" i="27"/>
  <c r="F453" i="27"/>
  <c r="F455" i="27"/>
  <c r="F449" i="27"/>
  <c r="F443" i="27"/>
  <c r="F403" i="27"/>
  <c r="F405" i="27"/>
  <c r="F411" i="27"/>
  <c r="F401" i="27"/>
  <c r="F341" i="27"/>
  <c r="F344" i="27"/>
  <c r="F346" i="27"/>
  <c r="F349" i="27"/>
  <c r="F353" i="27"/>
  <c r="F357" i="27"/>
  <c r="F360" i="27"/>
  <c r="F362" i="27"/>
  <c r="F364" i="27"/>
  <c r="F366" i="27"/>
  <c r="F368" i="27"/>
  <c r="F337" i="27"/>
  <c r="F321" i="27"/>
  <c r="F318" i="27"/>
  <c r="F314" i="27"/>
  <c r="F311" i="27"/>
  <c r="F308" i="27"/>
  <c r="F304" i="27"/>
  <c r="F300" i="27"/>
  <c r="F296" i="27"/>
  <c r="F285" i="27"/>
  <c r="F283" i="27"/>
  <c r="F281" i="27"/>
  <c r="F279" i="27"/>
  <c r="F275" i="27"/>
  <c r="F271" i="27"/>
  <c r="F266" i="27"/>
  <c r="F261" i="27"/>
  <c r="F256" i="27"/>
  <c r="F252" i="27"/>
  <c r="F249" i="27"/>
  <c r="F246" i="27"/>
  <c r="F190" i="27"/>
  <c r="F201" i="27"/>
  <c r="F203" i="27"/>
  <c r="F206" i="27"/>
  <c r="F210" i="27"/>
  <c r="F173" i="27"/>
  <c r="F170" i="27"/>
  <c r="F167" i="27"/>
  <c r="F164" i="27"/>
  <c r="F154" i="27"/>
  <c r="F156" i="27"/>
  <c r="F158" i="27"/>
  <c r="F152" i="27"/>
  <c r="F139" i="27"/>
  <c r="F136" i="27"/>
  <c r="F119" i="27"/>
  <c r="F114" i="27"/>
  <c r="F109" i="27"/>
  <c r="F102" i="27"/>
  <c r="F90" i="27"/>
  <c r="F85" i="27"/>
  <c r="F80" i="27"/>
  <c r="F76" i="27"/>
  <c r="F70" i="27"/>
  <c r="F66" i="27"/>
  <c r="F62" i="27"/>
  <c r="F57" i="27"/>
  <c r="F48" i="27"/>
  <c r="F45" i="27"/>
  <c r="F42" i="27"/>
  <c r="F39" i="27"/>
  <c r="F36" i="27"/>
  <c r="F33" i="27"/>
  <c r="F29" i="27"/>
  <c r="F26" i="27"/>
  <c r="F24" i="27"/>
  <c r="F21" i="27"/>
  <c r="F17" i="27"/>
  <c r="F14" i="27"/>
  <c r="D1133" i="27"/>
  <c r="D1131" i="27"/>
  <c r="F1131" i="27" s="1"/>
  <c r="D1102" i="27"/>
  <c r="F1102" i="27" s="1"/>
  <c r="D1049" i="27"/>
  <c r="F1049" i="27" s="1"/>
  <c r="D932" i="27"/>
  <c r="D934" i="27" s="1"/>
  <c r="F934" i="27" s="1"/>
  <c r="D197" i="27"/>
  <c r="F197" i="27" s="1"/>
  <c r="D193" i="27"/>
  <c r="F193" i="27" s="1"/>
  <c r="D190" i="27"/>
  <c r="D187" i="27"/>
  <c r="F187" i="27" s="1"/>
  <c r="F328" i="18"/>
  <c r="F326" i="18"/>
  <c r="F294" i="18"/>
  <c r="F291" i="18"/>
  <c r="F289" i="18"/>
  <c r="F285" i="18"/>
  <c r="F283" i="18"/>
  <c r="F279" i="18"/>
  <c r="F277" i="18"/>
  <c r="F256" i="18"/>
  <c r="F254" i="18"/>
  <c r="F252" i="18"/>
  <c r="F248" i="18"/>
  <c r="F246" i="18"/>
  <c r="F234" i="18"/>
  <c r="F236" i="18"/>
  <c r="F238" i="18"/>
  <c r="F240" i="18"/>
  <c r="F232" i="18"/>
  <c r="F205" i="18"/>
  <c r="F207" i="18"/>
  <c r="F203" i="18"/>
  <c r="F199" i="18"/>
  <c r="F195" i="18"/>
  <c r="F191" i="18"/>
  <c r="F189" i="18"/>
  <c r="F122" i="18"/>
  <c r="F124" i="18"/>
  <c r="F126" i="18"/>
  <c r="F120" i="18"/>
  <c r="F114" i="18"/>
  <c r="F103" i="18"/>
  <c r="F92" i="18"/>
  <c r="F60" i="18"/>
  <c r="F62" i="18"/>
  <c r="F64" i="18"/>
  <c r="F66" i="18"/>
  <c r="F58" i="18"/>
  <c r="F55" i="18"/>
  <c r="F52" i="18"/>
  <c r="F50" i="18"/>
  <c r="F48" i="18"/>
  <c r="F46" i="18"/>
  <c r="F932" i="27" l="1"/>
  <c r="F527" i="27"/>
  <c r="F581" i="27" s="1"/>
  <c r="F586" i="27" s="1"/>
  <c r="F1203" i="27" s="1"/>
  <c r="C19" i="24" s="1"/>
  <c r="F1163" i="27"/>
  <c r="F1176" i="27" s="1"/>
  <c r="F1110" i="27"/>
  <c r="F1174" i="27" s="1"/>
  <c r="F1057" i="27"/>
  <c r="F1172" i="27" s="1"/>
  <c r="F964" i="27"/>
  <c r="F970" i="27" s="1"/>
  <c r="F1001" i="27" s="1"/>
  <c r="F1213" i="27" s="1"/>
  <c r="C29" i="24" s="1"/>
  <c r="F919" i="27"/>
  <c r="F1211" i="27" s="1"/>
  <c r="C27" i="24" s="1"/>
  <c r="F822" i="27"/>
  <c r="F828" i="27" s="1"/>
  <c r="F876" i="27" s="1"/>
  <c r="F1209" i="27" s="1"/>
  <c r="C25" i="24" s="1"/>
  <c r="F768" i="27"/>
  <c r="F1207" i="27" s="1"/>
  <c r="C23" i="24" s="1"/>
  <c r="F697" i="27"/>
  <c r="F710" i="27" s="1"/>
  <c r="F666" i="27"/>
  <c r="F708" i="27" s="1"/>
  <c r="F624" i="27"/>
  <c r="F706" i="27" s="1"/>
  <c r="F475" i="27"/>
  <c r="F1201" i="27" s="1"/>
  <c r="C17" i="24" s="1"/>
  <c r="F421" i="27"/>
  <c r="F1199" i="27" s="1"/>
  <c r="C15" i="24" s="1"/>
  <c r="F288" i="27"/>
  <c r="F214" i="27"/>
  <c r="F232" i="27" s="1"/>
  <c r="F177" i="27"/>
  <c r="F230" i="27" s="1"/>
  <c r="F124" i="27"/>
  <c r="F228" i="27" s="1"/>
  <c r="F95" i="27"/>
  <c r="F226" i="27" s="1"/>
  <c r="F51" i="27"/>
  <c r="F224" i="27" s="1"/>
  <c r="F83" i="18"/>
  <c r="F88" i="18" s="1"/>
  <c r="F293" i="27" l="1"/>
  <c r="F329" i="27" s="1"/>
  <c r="F334" i="27" s="1"/>
  <c r="F371" i="27" s="1"/>
  <c r="F1197" i="27" s="1"/>
  <c r="C13" i="24" s="1"/>
  <c r="F1182" i="27"/>
  <c r="F1215" i="27" s="1"/>
  <c r="C31" i="24" s="1"/>
  <c r="F713" i="27"/>
  <c r="F1205" i="27" s="1"/>
  <c r="C21" i="24" s="1"/>
  <c r="F237" i="27"/>
  <c r="F1195" i="27" s="1"/>
  <c r="F131" i="18"/>
  <c r="F137" i="18" s="1"/>
  <c r="F180" i="18" s="1"/>
  <c r="F185" i="18" s="1"/>
  <c r="F740" i="9"/>
  <c r="F738" i="9"/>
  <c r="F736" i="9"/>
  <c r="C11" i="24" l="1"/>
  <c r="C35" i="24" s="1"/>
  <c r="E14" i="17" s="1"/>
  <c r="F1218" i="27"/>
  <c r="F223" i="18"/>
  <c r="F228" i="18" s="1"/>
  <c r="F88" i="9"/>
  <c r="F97" i="9" s="1"/>
  <c r="F124" i="9" s="1"/>
  <c r="F133" i="9" s="1"/>
  <c r="F169" i="9" s="1"/>
  <c r="F783" i="9" s="1"/>
  <c r="F1354" i="9"/>
  <c r="F1429" i="9" s="1"/>
  <c r="F903" i="9"/>
  <c r="F910" i="9" s="1"/>
  <c r="F946" i="9" s="1"/>
  <c r="F1761" i="9"/>
  <c r="F1759" i="9"/>
  <c r="F1757" i="9"/>
  <c r="F1755" i="9"/>
  <c r="F1753" i="9"/>
  <c r="F1751" i="9"/>
  <c r="F1749" i="9"/>
  <c r="F1747" i="9"/>
  <c r="F1745" i="9"/>
  <c r="F1743" i="9"/>
  <c r="F1741" i="9"/>
  <c r="F1710" i="9"/>
  <c r="D1708" i="9"/>
  <c r="F1708" i="9" s="1"/>
  <c r="F1706" i="9"/>
  <c r="F1704" i="9"/>
  <c r="F1702" i="9"/>
  <c r="F1700" i="9"/>
  <c r="F1698" i="9"/>
  <c r="F1696" i="9"/>
  <c r="F1694" i="9"/>
  <c r="F1692" i="9"/>
  <c r="F1690" i="9"/>
  <c r="F1688" i="9"/>
  <c r="F1654" i="9"/>
  <c r="F1652" i="9"/>
  <c r="F1650" i="9"/>
  <c r="F1648" i="9"/>
  <c r="F1646" i="9"/>
  <c r="F1644" i="9"/>
  <c r="F1642" i="9"/>
  <c r="F1640" i="9"/>
  <c r="F1638" i="9"/>
  <c r="F1636" i="9"/>
  <c r="F1564" i="9"/>
  <c r="F1556" i="9"/>
  <c r="F1552" i="9"/>
  <c r="F1531" i="9"/>
  <c r="F1527" i="9"/>
  <c r="F1523" i="9"/>
  <c r="F1363" i="9"/>
  <c r="F1361" i="9"/>
  <c r="F1280" i="9"/>
  <c r="F1278" i="9"/>
  <c r="F1260" i="9"/>
  <c r="D1256" i="9"/>
  <c r="F1256" i="9" s="1"/>
  <c r="F1254" i="9"/>
  <c r="F1252" i="9"/>
  <c r="D1250" i="9"/>
  <c r="D1258" i="9" s="1"/>
  <c r="F1258" i="9" s="1"/>
  <c r="F1248" i="9"/>
  <c r="F1246" i="9"/>
  <c r="F1242" i="9"/>
  <c r="F1240" i="9"/>
  <c r="F1238" i="9"/>
  <c r="F1236" i="9"/>
  <c r="F1234" i="9"/>
  <c r="F1230" i="9"/>
  <c r="F1226" i="9"/>
  <c r="F1192" i="9"/>
  <c r="F1188" i="9"/>
  <c r="F1184" i="9"/>
  <c r="F1163" i="9"/>
  <c r="D1155" i="9"/>
  <c r="D1159" i="9" s="1"/>
  <c r="F1159" i="9" s="1"/>
  <c r="D1147" i="9"/>
  <c r="D1151" i="9" s="1"/>
  <c r="F1151" i="9" s="1"/>
  <c r="D1141" i="9"/>
  <c r="F1141" i="9" s="1"/>
  <c r="D1139" i="9"/>
  <c r="F1139" i="9" s="1"/>
  <c r="F1135" i="9"/>
  <c r="F1105" i="9"/>
  <c r="F1101" i="9"/>
  <c r="F1097" i="9"/>
  <c r="F1093" i="9"/>
  <c r="F1089" i="9"/>
  <c r="F1073" i="9"/>
  <c r="F1071" i="9"/>
  <c r="F1069" i="9"/>
  <c r="F1067" i="9"/>
  <c r="F1065" i="9"/>
  <c r="F1063" i="9"/>
  <c r="F1061" i="9"/>
  <c r="F1059" i="9"/>
  <c r="F1057" i="9"/>
  <c r="F1053" i="9"/>
  <c r="F1049" i="9"/>
  <c r="D1030" i="9"/>
  <c r="D1047" i="9" s="1"/>
  <c r="F1047" i="9" s="1"/>
  <c r="D1028" i="9"/>
  <c r="F1028" i="9" s="1"/>
  <c r="F1024" i="9"/>
  <c r="F1022" i="9"/>
  <c r="F1020" i="9"/>
  <c r="F1016" i="9"/>
  <c r="F1010" i="9"/>
  <c r="F1006" i="9"/>
  <c r="F957" i="9"/>
  <c r="F1675" i="9" l="1"/>
  <c r="F1682" i="9" s="1"/>
  <c r="F267" i="18"/>
  <c r="F273" i="18" s="1"/>
  <c r="F317" i="18" s="1"/>
  <c r="F322" i="18" s="1"/>
  <c r="F367" i="18" s="1"/>
  <c r="E12" i="17" s="1"/>
  <c r="F995" i="9"/>
  <c r="F1419" i="9" s="1"/>
  <c r="F1539" i="9"/>
  <c r="F1548" i="9" s="1"/>
  <c r="F1558" i="9" s="1"/>
  <c r="F1576" i="9" s="1"/>
  <c r="E16" i="15" s="1"/>
  <c r="F1417" i="9"/>
  <c r="F1122" i="9"/>
  <c r="F1423" i="9" s="1"/>
  <c r="D1045" i="9"/>
  <c r="F1045" i="9" s="1"/>
  <c r="F1155" i="9"/>
  <c r="F1250" i="9"/>
  <c r="F1405" i="9"/>
  <c r="F1433" i="9" s="1"/>
  <c r="F1147" i="9"/>
  <c r="F1030" i="9"/>
  <c r="F1264" i="9" l="1"/>
  <c r="F1273" i="9" s="1"/>
  <c r="F1308" i="9" s="1"/>
  <c r="F1427" i="9" s="1"/>
  <c r="F1169" i="9"/>
  <c r="F1177" i="9" s="1"/>
  <c r="F1034" i="9"/>
  <c r="F1726" i="9"/>
  <c r="F1733" i="9" s="1"/>
  <c r="F1773" i="9" s="1"/>
  <c r="E18" i="15" s="1"/>
  <c r="F1215" i="9" l="1"/>
  <c r="F1425" i="9" s="1"/>
  <c r="F1041" i="9"/>
  <c r="F1078" i="9" s="1"/>
  <c r="F1421" i="9" s="1"/>
  <c r="F730" i="9"/>
  <c r="F732" i="9"/>
  <c r="F734" i="9"/>
  <c r="F728" i="9"/>
  <c r="F1431" i="9" l="1"/>
  <c r="F1459" i="9" s="1"/>
  <c r="E14" i="15" s="1"/>
  <c r="F331" i="9"/>
  <c r="F672" i="9"/>
  <c r="F668" i="9"/>
  <c r="F664" i="9"/>
  <c r="F660" i="9"/>
  <c r="F656" i="9"/>
  <c r="F654" i="9"/>
  <c r="F650" i="9"/>
  <c r="F646" i="9"/>
  <c r="F642" i="9"/>
  <c r="D368" i="9"/>
  <c r="F584" i="9"/>
  <c r="D580" i="9"/>
  <c r="F580" i="9" s="1"/>
  <c r="D574" i="9"/>
  <c r="F574" i="9" s="1"/>
  <c r="F578" i="9"/>
  <c r="F576" i="9"/>
  <c r="F572" i="9"/>
  <c r="F570" i="9"/>
  <c r="F603" i="9"/>
  <c r="F601" i="9"/>
  <c r="F771" i="9" l="1"/>
  <c r="F801" i="9" s="1"/>
  <c r="F677" i="9"/>
  <c r="F795" i="9" s="1"/>
  <c r="D582" i="9"/>
  <c r="F582" i="9" s="1"/>
  <c r="D465" i="9" l="1"/>
  <c r="D457" i="9"/>
  <c r="F378" i="9"/>
  <c r="D382" i="9"/>
  <c r="F382" i="9" s="1"/>
  <c r="F319" i="9"/>
  <c r="F321" i="9"/>
  <c r="F323" i="9"/>
  <c r="F325" i="9"/>
  <c r="F327" i="9"/>
  <c r="F329" i="9"/>
  <c r="F317" i="9"/>
  <c r="F237" i="9" l="1"/>
  <c r="F502" i="9" l="1"/>
  <c r="D467" i="9"/>
  <c r="D417" i="9"/>
  <c r="F417" i="9" s="1"/>
  <c r="F247" i="9"/>
  <c r="D471" i="9"/>
  <c r="F419" i="9"/>
  <c r="F411" i="9"/>
  <c r="D315" i="9"/>
  <c r="D313" i="9"/>
  <c r="D298" i="9"/>
  <c r="D296" i="9"/>
  <c r="D294" i="9"/>
  <c r="D292" i="9"/>
  <c r="D290" i="9"/>
  <c r="D286" i="9"/>
  <c r="D278" i="9"/>
  <c r="F245" i="9"/>
  <c r="D243" i="9"/>
  <c r="D249" i="9"/>
  <c r="F251" i="9"/>
  <c r="F231" i="9"/>
  <c r="F229" i="9"/>
  <c r="E14" i="4" l="1"/>
  <c r="F721" i="9"/>
  <c r="F797" i="9" s="1"/>
  <c r="F374" i="9"/>
  <c r="F288" i="9"/>
  <c r="F290" i="9"/>
  <c r="F292" i="9"/>
  <c r="F294" i="9"/>
  <c r="F296" i="9"/>
  <c r="F298" i="9"/>
  <c r="F313" i="9"/>
  <c r="F315" i="9"/>
  <c r="F286" i="9"/>
  <c r="F282" i="9"/>
  <c r="F278" i="9"/>
  <c r="F243" i="9"/>
  <c r="F249" i="9"/>
  <c r="F253" i="9"/>
  <c r="F241" i="9"/>
  <c r="F225" i="9"/>
  <c r="F227" i="9"/>
  <c r="F184" i="9"/>
  <c r="F180" i="9"/>
  <c r="F215" i="9" s="1"/>
  <c r="F785" i="9" s="1"/>
  <c r="C207" i="2"/>
  <c r="C209" i="2"/>
  <c r="C211" i="2"/>
  <c r="C224" i="2" l="1"/>
  <c r="E12" i="4" s="1"/>
  <c r="E18" i="4" s="1"/>
  <c r="F256" i="9"/>
  <c r="F264" i="9" s="1"/>
  <c r="E10" i="17" l="1"/>
  <c r="D560" i="9"/>
  <c r="F560" i="9" s="1"/>
  <c r="D558" i="9"/>
  <c r="F558" i="9" s="1"/>
  <c r="D475" i="9"/>
  <c r="F475" i="9" s="1"/>
  <c r="F467" i="9"/>
  <c r="D461" i="9"/>
  <c r="F461" i="9" s="1"/>
  <c r="D433" i="9"/>
  <c r="F433" i="9" s="1"/>
  <c r="D423" i="9"/>
  <c r="F423" i="9" s="1"/>
  <c r="F566" i="9"/>
  <c r="F564" i="9"/>
  <c r="F562" i="9"/>
  <c r="F554" i="9"/>
  <c r="F550" i="9"/>
  <c r="F485" i="9"/>
  <c r="F479" i="9"/>
  <c r="F471" i="9"/>
  <c r="F465" i="9"/>
  <c r="F457" i="9"/>
  <c r="F429" i="9"/>
  <c r="F425" i="9"/>
  <c r="F413" i="9"/>
  <c r="F368" i="9"/>
  <c r="F364" i="9"/>
  <c r="F360" i="9"/>
  <c r="D268" i="9"/>
  <c r="F398" i="9" l="1"/>
  <c r="F789" i="9" s="1"/>
  <c r="F588" i="9"/>
  <c r="F276" i="9"/>
  <c r="F270" i="9"/>
  <c r="D274" i="9"/>
  <c r="F274" i="9" s="1"/>
  <c r="F268" i="9"/>
  <c r="D437" i="9"/>
  <c r="F437" i="9" s="1"/>
  <c r="F442" i="9" s="1"/>
  <c r="F451" i="9" s="1"/>
  <c r="F488" i="9" s="1"/>
  <c r="F497" i="9" s="1"/>
  <c r="F301" i="9" l="1"/>
  <c r="F309" i="9" s="1"/>
  <c r="F349" i="9" s="1"/>
  <c r="F787" i="9" s="1"/>
  <c r="F539" i="9"/>
  <c r="F791" i="9" s="1"/>
  <c r="F597" i="9"/>
  <c r="F631" i="9" l="1"/>
  <c r="F793" i="9" s="1"/>
  <c r="F799" i="9" l="1"/>
  <c r="F818" i="9" s="1"/>
  <c r="E12" i="15" s="1"/>
  <c r="E22" i="15" l="1"/>
  <c r="E16" i="17" s="1"/>
  <c r="E19" i="17" s="1"/>
</calcChain>
</file>

<file path=xl/sharedStrings.xml><?xml version="1.0" encoding="utf-8"?>
<sst xmlns="http://schemas.openxmlformats.org/spreadsheetml/2006/main" count="3478" uniqueCount="1534">
  <si>
    <t>Project Manager/Security Consultant</t>
  </si>
  <si>
    <t>International Security Consultant Holdings (I.C.S)</t>
  </si>
  <si>
    <t>P.O. Box 56293 - 00200</t>
  </si>
  <si>
    <t>NAIROBI</t>
  </si>
  <si>
    <t>Project Architect</t>
  </si>
  <si>
    <t>Quantity Surveyor</t>
  </si>
  <si>
    <t>Hertiage Associates Ltd</t>
  </si>
  <si>
    <t>Costek Alma</t>
  </si>
  <si>
    <t>P.O. Box 20852 - 00202</t>
  </si>
  <si>
    <t>Electrical/Mechanical Engineer</t>
  </si>
  <si>
    <t>Structural Engineer</t>
  </si>
  <si>
    <t>Gedox Associates</t>
  </si>
  <si>
    <t>Armitech Consulting Engineers</t>
  </si>
  <si>
    <t>P.O. Box 64441- 00620</t>
  </si>
  <si>
    <t>P.O. Box 48453- 00100</t>
  </si>
  <si>
    <t xml:space="preserve"> AT REINSURANCE PLAZA-KISUMU</t>
  </si>
  <si>
    <t>ITEM</t>
  </si>
  <si>
    <t>DESCRIPTION</t>
  </si>
  <si>
    <t>USD</t>
  </si>
  <si>
    <t>PARTICULAR PRELIMINARIES</t>
  </si>
  <si>
    <t>A</t>
  </si>
  <si>
    <t>PRICING ITEMS OF PRELIMINARIES:</t>
  </si>
  <si>
    <r>
      <t xml:space="preserve">Prices </t>
    </r>
    <r>
      <rPr>
        <b/>
        <sz val="10"/>
        <rFont val="Arial"/>
        <family val="2"/>
      </rPr>
      <t>SHALL BE INSERTED</t>
    </r>
    <r>
      <rPr>
        <sz val="10"/>
        <rFont val="Arial"/>
        <family val="2"/>
      </rPr>
      <t xml:space="preserve"> against items of “preliminaries” in the tenderer’s priced Bills of Quantities. </t>
    </r>
  </si>
  <si>
    <t>Please note that failure to price any item of general or particular preliminaries will be</t>
  </si>
  <si>
    <t>construed to mean that the tenderer wishes to provide for that item free of charge.</t>
  </si>
  <si>
    <t>B</t>
  </si>
  <si>
    <t>VALUE ADDED TAX:</t>
  </si>
  <si>
    <r>
      <t xml:space="preserve">The tenderer shall include VAT in their prices as no Lumpsum addition on account of this will be accepted.  Failure to do so will render his/her tender </t>
    </r>
    <r>
      <rPr>
        <b/>
        <sz val="10"/>
        <rFont val="Arial"/>
        <family val="2"/>
      </rPr>
      <t>NON-RESPONSIVE</t>
    </r>
    <r>
      <rPr>
        <sz val="10"/>
        <rFont val="Arial"/>
        <family val="2"/>
      </rPr>
      <t xml:space="preserve"> and therefore liable to be disqualified automatically.</t>
    </r>
  </si>
  <si>
    <t>C</t>
  </si>
  <si>
    <t>SCOPE OF CONTRACT:</t>
  </si>
  <si>
    <t xml:space="preserve">
</t>
  </si>
  <si>
    <t>D</t>
  </si>
  <si>
    <t>DESCRIPTION OF THE WORKS</t>
  </si>
  <si>
    <t>MEASUREMENTS</t>
  </si>
  <si>
    <t>In the event of any discrepancies arising between the Bills of Quantities and the actual works, the site measurements shall generally take precedence. However, such discrepancies between any contract documents shall immediately be referred to the Project Manager in accordance with the Conditions of Contract.  The discrepancies shall then be treated as a variation and be dealt with in accordance with the said Conditions.</t>
  </si>
  <si>
    <t>LOCATION OF THE SITES</t>
  </si>
  <si>
    <t>NOTE</t>
  </si>
  <si>
    <t>The tenderer shall be deemed to have visited the above sites and familiarised himself with all site conditions prior to submission of tender.</t>
  </si>
  <si>
    <t>No claims arising from the tenderer's failure to do so will be entertained.</t>
  </si>
  <si>
    <t>EXISTING BUILDING SERVICES</t>
  </si>
  <si>
    <t>Special precaution shall be required throughout the contract period to avoid damage to the existing building elements, cables, drains and other services.  The Tenderer shall take special note that these are live sites with on going government and business organizations and any disruption of services will be devastating and costly.</t>
  </si>
  <si>
    <t>The contractor shall allow for expeditiously making good any damage arising from his actions during execution of this contract at his own expense.</t>
  </si>
  <si>
    <t>GENERAL SPECIFICATIONS</t>
  </si>
  <si>
    <t>The contractor is referred to the General Specification for Building Works 1976 Edition Pages B1 - B2 inclusive and must allow for all costs in complying with these clauses.</t>
  </si>
  <si>
    <t>E</t>
  </si>
  <si>
    <t>CONTRACT COMPLETION PERIOD</t>
  </si>
  <si>
    <t>The contract completion period must be strictly adhered to by the Contractor.</t>
  </si>
  <si>
    <t>The Project Manager shall strictly monitor the contractor's progress in relation to the progress chart and should it be found necessary, the Project Manager shall inform the contractor in writing that his actual performance on any of the sites is not satisfactory.</t>
  </si>
  <si>
    <t>In all such cases, the contractor shall accelerate his rate of performance, production and progress by all means such as additional labour, plant, etc and working overtime all at his cost.</t>
  </si>
  <si>
    <t>WORKING CONDITIONS</t>
  </si>
  <si>
    <t>The contractor shall allow in his rates for any interference that he may encounter in the course of execution of the works for the Client may in some cases ask the contractor not to proceed with the works until some activities within the sites are completed.</t>
  </si>
  <si>
    <t>SIGNBOARD</t>
  </si>
  <si>
    <t>LABOUR CAMPS</t>
  </si>
  <si>
    <t>The contractor shall not be allowed to house labour on any of the sites.  Allow for transporting workers to and from the sites during the tenure of the contract.</t>
  </si>
  <si>
    <t>PRICING RATES</t>
  </si>
  <si>
    <t>The tenderer shall include for all costs in executing the whole of the works, including transport, replacing damaged items, fixing, all to comply with the said Conditions of Contract.</t>
  </si>
  <si>
    <t>F</t>
  </si>
  <si>
    <t>URGENCY OF THE WORKS</t>
  </si>
  <si>
    <t>The contractor is notified that these  “ works are urgent” and should be completed within the period stated in these Particular Preliminaries.</t>
  </si>
  <si>
    <t>The contractor shall allow in his rates for any costs he deems that he may incur by having to complete these works within the stipulated contract period.</t>
  </si>
  <si>
    <t>G</t>
  </si>
  <si>
    <t>PAYMENT FOR MATERIALS ON SITE</t>
  </si>
  <si>
    <t>All materials for incorporation in the works must be stored on each site before payment is effected, unless specifically exempted by the Project Manager.  This is to include materials of the contractor, nominated sub - contractors and nominated suppliers.</t>
  </si>
  <si>
    <t>EXISTING SERVICES</t>
  </si>
  <si>
    <t>Prior to the commencement of any work, the contractor is to ascertain from the relevant Authority(ies) the exact position, depth and level of all existing services in the area and he shall make whatever provisions may be required by the authorities concerned for the support, maintenance and protection of such services.</t>
  </si>
  <si>
    <t>TENDER DOCUMENTS</t>
  </si>
  <si>
    <t>Tender documents are as listed in the Contents Page.  The Tenderer should check and confirm that all the documents are included otherwise to notify the Project Manager of any discrepancy before submission of the tender.</t>
  </si>
  <si>
    <t>DELIVERY OF TENDER</t>
  </si>
  <si>
    <t>Tenders and all documents in connection therewith, as specified above must be delivered in the addressed envelope which should be properly sealed and deposited at the offices as specified in the letter accompanying these documents or as indicated in the advertisement.</t>
  </si>
  <si>
    <t>Tenders will be opened at the time specified in the letter accompanying these Tender Documents or as indicated in the advertisement. Tenders delivered/received later than the above time will not be opened.</t>
  </si>
  <si>
    <t>ADVANCE PAYMENT</t>
  </si>
  <si>
    <t>FLUCTUATIONS</t>
  </si>
  <si>
    <t>This will be a fixed price contract and not subject to the Fluctuations Clause</t>
  </si>
  <si>
    <t>AS BUILT DRAWINGS FOR ELECTRICAL AND MECHANICAL INSTALLATIONS</t>
  </si>
  <si>
    <t xml:space="preserve">Allow for preparing and submitting ''As Built Drawings'' for all installations in soft and </t>
  </si>
  <si>
    <t>PARTICULARS OF INSERTIONS TO BE MADE IN APPENDIX TO CONTRACT AGREEMENT</t>
  </si>
  <si>
    <t>The following are the insertions to be made in the appendix to the Contract Agreement: -</t>
  </si>
  <si>
    <r>
      <t xml:space="preserve">Defects Liability Period </t>
    </r>
    <r>
      <rPr>
        <sz val="10"/>
        <rFont val="Arial"/>
        <family val="2"/>
      </rPr>
      <t xml:space="preserve">                   12 Months from Practical completion</t>
    </r>
  </si>
  <si>
    <t>Date for Possession                          To be agreed with the Project Manager.</t>
  </si>
  <si>
    <r>
      <t xml:space="preserve">Date for Completion </t>
    </r>
    <r>
      <rPr>
        <sz val="10"/>
        <rFont val="Arial"/>
        <family val="2"/>
      </rPr>
      <t xml:space="preserve">                        …………. Weeks from date of Possession.</t>
    </r>
  </si>
  <si>
    <r>
      <t>Liquidated and Ascertained</t>
    </r>
    <r>
      <rPr>
        <sz val="10"/>
        <rFont val="Arial"/>
        <family val="2"/>
      </rPr>
      <t xml:space="preserve">            At the rate of USD 2,500 per week or part thereof</t>
    </r>
  </si>
  <si>
    <t xml:space="preserve"> ……………………………………………………………………………………………</t>
  </si>
  <si>
    <t>Period of Interim Certificates                     Monthly on application by contractor</t>
  </si>
  <si>
    <r>
      <t xml:space="preserve">Period of Honouring Certificates </t>
    </r>
    <r>
      <rPr>
        <sz val="10"/>
        <rFont val="Arial"/>
        <family val="2"/>
      </rPr>
      <t xml:space="preserve">               Thirty (30 ) Days</t>
    </r>
  </si>
  <si>
    <t>Minimum Certified Amount                        USD. 100,000</t>
  </si>
  <si>
    <r>
      <t xml:space="preserve">Percentage of Certified Value Retained    </t>
    </r>
    <r>
      <rPr>
        <sz val="10"/>
        <rFont val="Arial"/>
        <family val="2"/>
      </rPr>
      <t xml:space="preserve"> 10%</t>
    </r>
  </si>
  <si>
    <r>
      <t xml:space="preserve">Limit of Retention Fund  </t>
    </r>
    <r>
      <rPr>
        <sz val="10"/>
        <rFont val="Arial"/>
        <family val="2"/>
      </rPr>
      <t xml:space="preserve">                            10% of Contract Sum</t>
    </r>
  </si>
  <si>
    <r>
      <t xml:space="preserve">Bonds                                                        </t>
    </r>
    <r>
      <rPr>
        <sz val="10"/>
        <rFont val="Arial"/>
        <family val="2"/>
      </rPr>
      <t>The Bonds required shall be from approved</t>
    </r>
  </si>
  <si>
    <t>TOTAL FOR PARTICULAR PRELIMINARIES CARRIED TO SUMMARY OF PRELIMINARIES</t>
  </si>
  <si>
    <t>GENERAL PRELIMINARIES</t>
  </si>
  <si>
    <t>PRICING ITEMS OF PRELIMINARIES AND PREAMBLES</t>
  </si>
  <si>
    <t>The contractor shall be deemed to have included in his prices or rates for the various items in the Bills of Quantities or Specification for all costs involved in complying with all the requirements for the proper execution of the whole of the works in the Contract.</t>
  </si>
  <si>
    <t>ABBREVIATIONS</t>
  </si>
  <si>
    <t>Throughout these Bills, units of measurement and terms are abbreviated and shall be all the requirements for the proper execution of the whole of the works in the Contract.</t>
  </si>
  <si>
    <r>
      <t>C.M. or CM</t>
    </r>
    <r>
      <rPr>
        <sz val="10"/>
        <color theme="1"/>
        <rFont val="Arial"/>
        <family val="2"/>
      </rPr>
      <t xml:space="preserve">                  Shall mean cubic metre</t>
    </r>
  </si>
  <si>
    <r>
      <t>S.M. or SM</t>
    </r>
    <r>
      <rPr>
        <sz val="10"/>
        <color theme="1"/>
        <rFont val="Arial"/>
        <family val="2"/>
      </rPr>
      <t xml:space="preserve">                  Shall mean square metre</t>
    </r>
  </si>
  <si>
    <r>
      <t>L.M. or LM</t>
    </r>
    <r>
      <rPr>
        <sz val="10"/>
        <color theme="1"/>
        <rFont val="Arial"/>
        <family val="2"/>
      </rPr>
      <t xml:space="preserve">                  Shall mean linear metre</t>
    </r>
  </si>
  <si>
    <r>
      <t>MM</t>
    </r>
    <r>
      <rPr>
        <sz val="10"/>
        <color theme="1"/>
        <rFont val="Arial"/>
        <family val="2"/>
      </rPr>
      <t xml:space="preserve">   or mm                Shall mean Millimetre</t>
    </r>
  </si>
  <si>
    <r>
      <t>Kg.   or KG</t>
    </r>
    <r>
      <rPr>
        <sz val="10"/>
        <color theme="1"/>
        <rFont val="Arial"/>
        <family val="2"/>
      </rPr>
      <t xml:space="preserve">                 Shall mean Kilogramme</t>
    </r>
  </si>
  <si>
    <r>
      <t>No.  or No.</t>
    </r>
    <r>
      <rPr>
        <sz val="10"/>
        <color theme="1"/>
        <rFont val="Arial"/>
        <family val="2"/>
      </rPr>
      <t xml:space="preserve">                 Shall mean Number</t>
    </r>
  </si>
  <si>
    <r>
      <t>Prs.  or  PRS</t>
    </r>
    <r>
      <rPr>
        <sz val="10"/>
        <color theme="1"/>
        <rFont val="Arial"/>
        <family val="2"/>
      </rPr>
      <t xml:space="preserve">              Shall mean Pairs</t>
    </r>
  </si>
  <si>
    <r>
      <t xml:space="preserve">B.S.                            </t>
    </r>
    <r>
      <rPr>
        <sz val="10"/>
        <color theme="1"/>
        <rFont val="Arial"/>
        <family val="2"/>
      </rPr>
      <t xml:space="preserve">Shall mean the British Standard Specification Published </t>
    </r>
  </si>
  <si>
    <t xml:space="preserve">                                   by the  British Standards Institution, 2 Park Street, </t>
  </si>
  <si>
    <t xml:space="preserve">                                   London W.I.,   England.</t>
  </si>
  <si>
    <r>
      <t>Ditto</t>
    </r>
    <r>
      <rPr>
        <sz val="10"/>
        <color theme="1"/>
        <rFont val="Arial"/>
        <family val="2"/>
      </rPr>
      <t xml:space="preserve">                            Shall mean the whole of the preceding description </t>
    </r>
  </si>
  <si>
    <t xml:space="preserve">                                    except as qualified in the description in which it occurs.</t>
  </si>
  <si>
    <r>
      <t xml:space="preserve">m.s.    </t>
    </r>
    <r>
      <rPr>
        <sz val="10"/>
        <color theme="1"/>
        <rFont val="Arial"/>
        <family val="2"/>
      </rPr>
      <t xml:space="preserve">                         Shall mean measured separately.</t>
    </r>
  </si>
  <si>
    <r>
      <t xml:space="preserve">a.b.d   </t>
    </r>
    <r>
      <rPr>
        <sz val="10"/>
        <color theme="1"/>
        <rFont val="Arial"/>
        <family val="2"/>
      </rPr>
      <t xml:space="preserve">                         Shall mean as before described.</t>
    </r>
  </si>
  <si>
    <t>Total Total Carried to Collection                                    USD</t>
  </si>
  <si>
    <t>EXCEPTIONS TO THE STANDARD METHOD OF MEASUREMENT</t>
  </si>
  <si>
    <t>Attendance on nominated Sub-contractors shall be given as an item in each case shall be deemed to include: allowing use of standing scaffolding, mess rooms, sanitary accommodation and welfare facilities; provision of special scaffolding where necessary; providing space for office accommodation and for storage of plant and materials; providing light and water for their work: clearing away rubbish; unloading, checking and hoisting: providing electric power and removing and replacing duct covers, pipe casings and the like necessary for the execution and testing of Sub- contractors' work and being responsible for the accuracy of the same.</t>
  </si>
  <si>
    <t>Fix Only:-</t>
  </si>
  <si>
    <t>"Fix Only" shall mean take delivery, load and transport to Sites where necessary, unload, store, unpack, assemble as necessary, distribute to position, hoist and fix only.</t>
  </si>
  <si>
    <t>FORM OF CONTRACT</t>
  </si>
  <si>
    <t>CONDITIONS OF CONTRACT</t>
  </si>
  <si>
    <t>PERFORMANCE BOND.</t>
  </si>
  <si>
    <t>The contractor shall find and submit on the Form of Tender an approved bank who will be willing to be bound to Kenya Reinsurance Corporation in an amount equal to ten per cent (10%) of the Contract amount for the due performance of the Contract up to the date of completion as certified by the Project Manager and who will, when and if called upon, sign a Bond to that effect on the relevant standard form included herein (without the addition of any limitations) on the same day as the Contract Agreement is signed, by the Client, the contractor shall furnish within seven days another Surety to the approval of the Client.</t>
  </si>
  <si>
    <t>PLANT, TOOLS AND VEHICLES</t>
  </si>
  <si>
    <t>Allow for providing all scaffolding, plant, tools and vehicles required for the works except in so far as may be stated otherwise herein and except for such items specifically and only required for the use of nominated Sub contractors as described herein. No timber used for scaffolding, formwork or temporary works of any kind shall be used afterwards in the permanent work.</t>
  </si>
  <si>
    <t>TRANSPORT.</t>
  </si>
  <si>
    <t xml:space="preserve">   </t>
  </si>
  <si>
    <t>MATERIALS AND WORKMANSHIP.</t>
  </si>
  <si>
    <t>All materials and workmanship used in the execution of the work shall be of the best quality and description unless otherwise stated. The contractor shall order all materials to be obtained from overseas immediately after the Contract is signed and shall also ensure they are on each site when required for use in the works. The Bills of Quantities shall not be used for the purpose of ordering materials.</t>
  </si>
  <si>
    <t>SIGN FOR MATERIALS SUPPLIED BY THE CLIENT.</t>
  </si>
  <si>
    <t>The contractor will be required to sign a receipt for all articles and materials supplied by the Client at the time of taking delivery thereof, as having received them in good order and condition, and will thereafter be responsible for any loss or damage and for replacements of any such loss or damage with articles and/or materials which will be supplied by the Client at the current market prices including Customs Duty and V.A.T., all at the contractor's own cost and  expense, to the satisfaction of the Project Manager</t>
  </si>
  <si>
    <t>STORAGE OF MATERIALS</t>
  </si>
  <si>
    <t>The contractor shall provide at his own risk and cost where directed on each site weather proof lock-up sheds and make good damaged or disturbed surfaces upon completion to the satisfaction of the Project Manager.  Nominated Sub-contractors are to be made liable for the cost of any storage accommodation provided especially for their use.</t>
  </si>
  <si>
    <t>SAMPLES</t>
  </si>
  <si>
    <t>The contractor shall furnish at his own cost any samples of materials or workmanship including concrete test cubes required for the works that may be called for by the Project Manager for his approval until such samples are approved by the Project Manager and the Client, may reject any materials or workmanship not in his opinion  to be up to approved samples. The Project Manager shall arrange for the testing of such materials as he may at his discretion deem desirable, but the testing shall be made at the expense of the contractor and not at the expense of the Client. The contractor shall pay for the testing in accordance with the current scale of testing charges laid down by the Ministry of Transport, Infrastructure, Housing, Urban Development and Public Works.</t>
  </si>
  <si>
    <t>The procedure for submitting samples of materials for testing and the method of marking for identification shall be as laid down by the Project Manager.  The contractor shall allow in his tender for such samples and tests except those in connection with nominated sub-contractors' work.</t>
  </si>
  <si>
    <t>GOVERNMENT ACTS REGARDING WORK PEOPLE, ETC.</t>
  </si>
  <si>
    <t xml:space="preserve">Allow for complying with all Government Acts, Orders and Regulations in connection with the employment of Labour and other matters related to the execution of the works. In particular the contractor's attention is drawn to the provisions of the Occupational Safety and Health  Act (OSHA), 2007 and his tender must include for all costs arising or resulting from compliance with any Act, Order or Regulation relating to Insurances, pensions and holidays for workpeople or to the safety, health and welfare of the workpeople. </t>
  </si>
  <si>
    <t>The Contractor must make himself fully acquainted with current Acts and Regulations, including Police Regulations regarding the movement, housing, security and control of labour, labour camps , passes for transport, etc. It is most important that the contractor, before tendering, shall obtain from the relevant Authority the fullest information regarding all such regulations and/or restrictions which may affect the organisation of the works, supply and control of labour, etc., and allow accordingly in his tender. No claim in respect of want of knowledge in this connection will be entertained.</t>
  </si>
  <si>
    <t>In particular the contractor shall allow for complying with the Conditions that may be imposed by the National Environmental Management Authority (NEMA).</t>
  </si>
  <si>
    <t>SECURITY OF WORKS ETC.</t>
  </si>
  <si>
    <t>PUBLIC AND PRIVATE ROADS.</t>
  </si>
  <si>
    <t>Maintain as required throughout the execution of the works and make good any damage to public or private roads arising from or consequent upon the execution of the works to the satisfaction of the local and other competent authority and the Project Manager</t>
  </si>
  <si>
    <t>EXISTING PROPERTY.</t>
  </si>
  <si>
    <t>The contractor shall take every precaution to avoid damage to all existing property including Building elements, Finishes, Fittings,  roads, cables, drains and other services and he will be held responsible for and shall make good all such damage arising from the execution of this contract at his own expense to the satisfaction of the Project Manager</t>
  </si>
  <si>
    <t>VISITING OF SITES .</t>
  </si>
  <si>
    <t>ACCESS TO SITES AND TEMPORARY ROADS.</t>
  </si>
  <si>
    <t xml:space="preserve">Means of access to each site shall be agreed with the Client prior to commencement of the work and contractor must allow for building any necessary temporary access roads for the transport of the materials, plant and workmen as may be required for the complete execution of the works including the provision of temporary culverts, crossings, bridges, or any other means of gaining access to the Sites. Upon completion of the works, the contractor shall remove such temporary access roads; temporary culverts, bridges, etc., and make good and reinstate all works and surfaces disturbed to the satisfaction of the Project Manager. </t>
  </si>
  <si>
    <t>AREA TO BE OCCUPIED BY THE CONTRACTOR</t>
  </si>
  <si>
    <t>The area in each site which may be occupied by the contractor for use of storage and for the purpose of erecting workshops, etc., shall be defined on site by the Client.  The Contractor shall be responsible for any demarcation that may be required to cut off this area for his use.</t>
  </si>
  <si>
    <t>OFFICE ETC. FOR THE CONSULTANTS</t>
  </si>
  <si>
    <t>The contractor shall provide for Repair and cleaning of any parts that will be assigned and used as the office for the Consultants and or their assistants during the whole period of execution of the works.</t>
  </si>
  <si>
    <t>The contractor shall abide by the Client's instructions regarding the use of washrooms that will be allocated him for the use by his workers. He shall provide a cleaner and detergents for cleaning the same so as to ensure its cleanliness to the satisfaction of the Client and the Project Manager,  Failure to do so may lead to denial of use of the washrooms.</t>
  </si>
  <si>
    <t>WATER AND ELECTRICITY FOR THE WORKS</t>
  </si>
  <si>
    <t>The contractor shall provide at his own risk and cost all necessary water, electric light and power required for use in the works. The contractor must make his own arrangements for connection to the nearest suitable water main and/or for metering the water used. He must also provide temporary tanks and meters as required at his own cost and clear away when no longer required and make good on completion to the entire satisfaction of the Project Manager . The contractor shall pay all charges in connection herewith. No guarantee is given or implied that sufficient water will be available from mains and the contractor must make his own arrangements for augmenting this supply at his own cost. Nominated Sub contractors are to be made liable for the cost of any water or electric current used and for any installation provided especially for their own use.</t>
  </si>
  <si>
    <t>Notwithstanding the foregoing the Contractor may agree with the Client to use the power and water on site and reimburse the Client for the same by use of check meters.</t>
  </si>
  <si>
    <t>SANITATION OF THE WORKS</t>
  </si>
  <si>
    <t>The Sanitation of the works shall be arranged and maintained by the contractor to the satisfaction of the Government and/or Local Authorities, Labour Department and the Project Manager</t>
  </si>
  <si>
    <t>SUPERVISION AND WORKING HOURS</t>
  </si>
  <si>
    <t>The works shall be executed under the direction and to the entire satisfaction in all respects of the Project Manager who shall at all times during normal working hours have access to the works and to the yards and workshops of the contractor and sub-contractors or other places where work is being prepared for the contract.</t>
  </si>
  <si>
    <t>The working hours for this project will be as stipulated in the Instructions to the Tenderers i.e. between 5.00PM and 6.00AM except for weekends and public holidays when the Contractor can work during the day.  The Contractor shall allow for this working arrangement against this item as no claim regarding this limitation will be entertained or allowed.</t>
  </si>
  <si>
    <t>PROVISIONAL SUMS.</t>
  </si>
  <si>
    <t>The term "Provisional Sum" wherever used in these Bills of Quantities shall have the meaning stated in Section A item A7(i) of the Standard Method of Measurement.  Such sums are net and no addition shall be made to them for profit.</t>
  </si>
  <si>
    <t>PRIME COST (OR P.C.) SUMS.</t>
  </si>
  <si>
    <t>The term "Prime Cost Sum" or "P.C. Sum" wherever used in these Bills of Quantities shall have the meaning stated in Section A item A7 (ii) of the Standard Method of Measurement. Persons or firms nominated by the Client to execute work or to provide and fix materials or goods described herein as Nominated Sub- contractors. Persons or firms so nominated to supply goods or materials are described herein as Nominated Suppliers.</t>
  </si>
  <si>
    <t>ADJUSTMENT OF P.C. SUMS.</t>
  </si>
  <si>
    <t>In the final account all P.C. Sums shall be deducted and the amount properly expended upon the Project Manager's order in respect of each of them added to the Contract sum. The contractor shall produce to the Project Manager such quotations, invoices or bills, properly receipted, as may be necessary to show the actual details of the sums paid by the contractor. Items of profit upon P.C. Sums shall be adjusted in the final account pro-rata to the amount paid. Items of "attendance" following P.C. sums shall be adjusted pro-rata to the physical extent of the work executed (not prorata to the amount paid) and this shall apply though the contractor's Bills show a percentage in the rate column in respect of them.</t>
  </si>
  <si>
    <t>Should the contractor be permitted to tender and his tender be accepted for any work for which a P.C. Sum is included in these Bill of Quantities profit and attendance will be allowed at the same rate as it would be if the work were executed by a Nominated Sub-contractor.</t>
  </si>
  <si>
    <t>ADJUSTMENT OF PROVISIONAL SUMS.</t>
  </si>
  <si>
    <t>In the final account all Provisional Sums shall be deducted and the value of the work properly executed in respect of them upon the Project Manager's order added to the Contract Sum. Such work shall be valued as described for Variations in Conditions No. 22 of the Conditions of Contract, but should any part of the work be executed by a Nominated Sub- contractor, the value of such work or articles for the work to be supplied by a Nominated Supplier, the value of such work or articles shall be treated as a P.C. Sum and profit and attendance comparable to that contained in the priced Bills of Quantities for similar items added.</t>
  </si>
  <si>
    <t>NOMINATED SUB-CONTRACTORS</t>
  </si>
  <si>
    <t>When any work is ordered by the Project Manager to be executed by nominated sub contractors, the contractor shall enter into sub-contracts as described in Condition No. 7 of the PPOA Conditions of Contract and shall thereafter be responsible for such sub-contractors in every respect. Unless otherwise described the contractor is to provide for sub contractors any or all of the facilities described in these Preliminaries. The contractor should price for these with the nominated Sub-contractor's work concerned in the P.C. Sums under the description "add for Attendance".</t>
  </si>
  <si>
    <t>DIRECT CONTRACTS</t>
  </si>
  <si>
    <t>Notwithstanding the foregoing conditions, the Client reserves the right to place a "Direct Contract" for any goods or services required in the works which are covered by a P.C. Sum in the Bills of Quantities and to pay for the same direct. In any such instances, profit relative to the P.C. Sum in the priced Bills of Quantities will be adjusted as described for P.C. Sums and allowed.</t>
  </si>
  <si>
    <t>ATTENDANCE UPON OTHER TRADESMEN, ETC.</t>
  </si>
  <si>
    <t>The contractor shall allow for the attendance of trade upon trade and shall afford any tradesmen or other persons employed for the execution of any work not included in this Contract every facility for carrying out their work and also for use of his ordinary scaffolding. The contractor, however, shall not be required to erect any special scaffolding for them. The contractor shall perform such cutting away for and making good after the work of such tradesmen or persons as may be ordered by the Project Manager and the work will be measured and paid for to the extent executed at rates provided in these Bills.</t>
  </si>
  <si>
    <t>INSURANCE</t>
  </si>
  <si>
    <t>The contractor shall insure as required in Clause 30 of the Conditions of Contract. No payment on account of the work executed will be made to the contractor until he has satisfied the Project Manager either by production of an Insurance Policy or and Insurance Certificate that the provision of the foregoing Insurance Clauses have been complied with in all respects. Thereafter the Project Manager shall from time to time ascertain that premiums are duly paid up by the sub - contractor who shall if called upon to do so, produce the receipted premium renewals for the Project Manager's inspection.</t>
  </si>
  <si>
    <t>PROVISIONAL WORK</t>
  </si>
  <si>
    <t>All work described as "Provisional" in these Bills of Quantities is subject to remeasurement in order to ascertain the actual quantity executed for which payment will be made. All "Provisional" and other work liable to adjustment under this Contract shall be left uncovered for a reasonable time to allow all measurements needed for such adjustment to be taken by the Project Manager. Immediately the work is ready for measuring, the contractor shall give notice to the Project Manager. If the contractor makes default in these respects he shall if the Project Manager so directs uncover the work to enable all measurements to be taken and afterwards reinstate at his own expense.</t>
  </si>
  <si>
    <t>ALTERATIONS TO BILLS, PRICING, ETC.</t>
  </si>
  <si>
    <t>Any unauthorised alteration or qualification made to the text of the Bills of Quantities may cause the Tender to be disqualified and will in any case be ignored. The contractor shall be deemed to have made allowance in his prices generally to cover any items against which no price has been inserted in the priced Bills of Quantities. All items of measured work shall be priced in detail and the Tenders containing Lump Sums to cover trades or groups of work must be broken down to show the price of each item before they will be accepted.</t>
  </si>
  <si>
    <t>MATERIALS ARISING FROM DEMOLITIONS</t>
  </si>
  <si>
    <t>Materials of any kind obtained from the demolitions shall be the property of the Government. Unless the Client directs otherwise such materials shall be dealt with as provided in the Contract. Such materials shall only be used in the works, in substitution of materials which the contractor would otherwise have had to supply with the written permission of the Client, should such permission be given, the contractor shall make due allowance for the value of the materials so used at a price to be agreed.</t>
  </si>
  <si>
    <t>PROTECTION OF THE WORKS.</t>
  </si>
  <si>
    <t>Provide protection of the whole of the works contained in the Bills of Quantities, including casing , casing up, covering or such other means as may be necessary to avoid damage to the satisfaction of the Client and remove such protection when no longer required and make good any damage which may nevertheless have been done at completion free of cost to the Government.</t>
  </si>
  <si>
    <t>CLEANING</t>
  </si>
  <si>
    <t>Collect all rubbish and debris from the Buildings and Sites as it accumulates and at the completion of the works and diposit them where directed by the Project Manager.All. waste, plant, scaffolding and unused materials at completion should be removed from the Sites.</t>
  </si>
  <si>
    <t>WORKS TO BE DELIVERED UP CLEAN</t>
  </si>
  <si>
    <t>Clean and flush all gutters, rainwater and waste pipes, manholes and drains, wash (except where such treatment might cause damage) and clean all floors, sanitary fittings, glass inside and outside and any other parts of the works and remove all marks, blemishes, stains and defects from joinery, fittings and decorated surfaces generally, polish door furniture and bright parts of metalwork and leave the whole of the buildings watertight, clean, perfect and fit for occupation to the approval of the Project Manager</t>
  </si>
  <si>
    <t>FIRM PRICE CONTRACT</t>
  </si>
  <si>
    <t>GENERAL SPECIFICATION.</t>
  </si>
  <si>
    <t>For the full description of materials and workmanship, method of execution of the work and notes for pricing, the contractor is referred to the Ministry of Roads, Public Works and Housing General Specification dated 1976 or any subsequent revision thereof which is issued as a separate document, and which shall be allowed in all respects unless it conflicts with the General Preliminaries, Trade Preambles or other items in these Bills of Quantities.  For security work, the full specifications are attached as part of the contract (and in the tender documents).</t>
  </si>
  <si>
    <t>TRAINING LEVY</t>
  </si>
  <si>
    <t>The contractor's attention is drawn to legal notice No. 237 of October, 1971, which requires payment by the contractor of a Training Levy at the rate of 1/4 % of the Contract sum on all contracts of more than Kshs. 50,000.00 in value and his tender must include for all cost arising therefrom.</t>
  </si>
  <si>
    <t>MATERIALS ON SITES</t>
  </si>
  <si>
    <t>All materials for incorporation in the works must be stored on or adjacent to each site before payment is effected unless specifically exempted by the Project Manager. This includes the materials of the Main contractor, Nominated Sub- contractors and Nominated Suppliers.</t>
  </si>
  <si>
    <t>HOARDING</t>
  </si>
  <si>
    <t>The contractor shall enclose the Sites, as shown on the Sites plan with a hoarding 2.40 metres high, with openings and gates as required constructed of substantial timbers to approval and covered with new galvanised corrugated  iron sheeting painted to approval.</t>
  </si>
  <si>
    <t>(Tenderer must insert rate and extend)</t>
  </si>
  <si>
    <t>Further the Contractor shall allow for dust proof screens between workspaces and adjacent offices as to be instructed and approved by the Project Manager. These shall be in the form of blockboard, marine board or equal and approved material tightly sealed at the joint to cut off dust from adjacent offices or work spaces.</t>
  </si>
  <si>
    <t>CONTRACTOR'S SUPERINTENDENCE/SITE AGENT</t>
  </si>
  <si>
    <t xml:space="preserve">The contractor shall constantly keep on the works a literate English speaking Agent or Representative, competent and experienced in the kind of work involved who shall give his whole experience in the kind of work involved and shall give his whole time to the superintendence of the works. Such Agent or Representative shall receive on behalf of the contractor all directions and instructions from the Quantity Surveyor and such directions shall be deemed to have been given to the contractor in accordance with the Conditions of Contract. </t>
  </si>
  <si>
    <t>COPYRIGHT</t>
  </si>
  <si>
    <t>The copyright of these documents is vested in Project Quantity Surveyor.  No part of this document may be reproduced in any form or by any means without prior permission.</t>
  </si>
  <si>
    <t>TOTAL FOR GENERAL PRELIMINARIES CARRIED TO SUMMARY OF PRELIMINARIES</t>
  </si>
  <si>
    <t>SECTION NO. 01</t>
  </si>
  <si>
    <t>BUILDER'S WORK</t>
  </si>
  <si>
    <t>Item</t>
  </si>
  <si>
    <t>Description</t>
  </si>
  <si>
    <t>Unit</t>
  </si>
  <si>
    <t>Qty</t>
  </si>
  <si>
    <t>Rate(USD)</t>
  </si>
  <si>
    <t>SM</t>
  </si>
  <si>
    <t>NO</t>
  </si>
  <si>
    <t xml:space="preserve">BILL NO 1 </t>
  </si>
  <si>
    <t>CONTROL ROOM</t>
  </si>
  <si>
    <t>MANAGEMENT OFFICE</t>
  </si>
  <si>
    <t>BUILDERS WORK IN CONNECTION WITH SPECIALIST WORKS</t>
  </si>
  <si>
    <t>SECTION NO. 04</t>
  </si>
  <si>
    <t>PRELIMINARIES</t>
  </si>
  <si>
    <t xml:space="preserve">ELEMENT NO 1 </t>
  </si>
  <si>
    <t xml:space="preserve">DEMOLITIONS AND ALTERATIONS </t>
  </si>
  <si>
    <t xml:space="preserve">ALL PROVISIONAL </t>
  </si>
  <si>
    <t>Notes:</t>
  </si>
  <si>
    <t>i)</t>
  </si>
  <si>
    <t>The Contractor shall provide the method of carrying out demolition works to the Project Manager  for approval.</t>
  </si>
  <si>
    <t>ii)</t>
  </si>
  <si>
    <t>The Contractor shall exercise necessary safety measures so as not to cause any damage to the existing structure and adjoining properties.</t>
  </si>
  <si>
    <t>iii)</t>
  </si>
  <si>
    <t>iv)</t>
  </si>
  <si>
    <t>The Contractor shall note that all salvage materials shall be the property of the Client and unless indicated as " cart away". The Contractor shall be responsible for carting away debris upon approval by the Project Manager.</t>
  </si>
  <si>
    <t>v)</t>
  </si>
  <si>
    <t>No salvage material shall be incorporated in the works without the express written authority of the Project Manager .</t>
  </si>
  <si>
    <t>vi)</t>
  </si>
  <si>
    <t>The  Contractor is advised to include in his rates the cost of making good all disturbed areas where it is expressly included in the description of works to be done or otherwise .</t>
  </si>
  <si>
    <t>vii)</t>
  </si>
  <si>
    <t xml:space="preserve">The  Contractor is advised to take all necessary precautionary measures to guard against dirt , dust and noise pollution </t>
  </si>
  <si>
    <t>viii)</t>
  </si>
  <si>
    <t xml:space="preserve">The  Contractor is advised to take all necessary precautionary measures in the removal ,handling ,storing and fixing  of materials recovered from demolitions </t>
  </si>
  <si>
    <t>ix)</t>
  </si>
  <si>
    <t xml:space="preserve">The works will be carried out in an active site and the contractor will be constrained from noisy operations . Consequently he will carry out his activities after normal working hours and must allow this in his rates </t>
  </si>
  <si>
    <t>Carried forward</t>
  </si>
  <si>
    <t>ELEMENT NO 1 - DEMOLITIONS &amp; ALTERATIONS CONTINUED</t>
  </si>
  <si>
    <t>Brought forward</t>
  </si>
  <si>
    <t>Floor</t>
  </si>
  <si>
    <t xml:space="preserve">Ceiling </t>
  </si>
  <si>
    <t>Partitions</t>
  </si>
  <si>
    <t xml:space="preserve">Doors </t>
  </si>
  <si>
    <t>Carefully bring down 900 x 2100mm high timber door complete with frames and accesories; load and cart away arising debris and make good all disturbed areas (2NO)</t>
  </si>
  <si>
    <t>DEMS &amp; ALTNS                     BILL SUMMARY</t>
  </si>
  <si>
    <t>ELEMENT 01                         TOTAL CARRIED TO</t>
  </si>
  <si>
    <t xml:space="preserve">ELEMENT NO 2 </t>
  </si>
  <si>
    <t>WALLING &amp; PARTITIONS</t>
  </si>
  <si>
    <t>Machine cut stone walling  stone or equivalent in cement and sand mortar (1:3) with minimum crushing strength of 7.0 N/mm2</t>
  </si>
  <si>
    <t>Gypsum partition</t>
  </si>
  <si>
    <t>ELEMENT 02                               TOTAL CARRIED TO</t>
  </si>
  <si>
    <t>WALLING &amp; PARTITIONS             BILL SUMMARY</t>
  </si>
  <si>
    <t xml:space="preserve">ELEMENT NO 3 </t>
  </si>
  <si>
    <t>DOORS</t>
  </si>
  <si>
    <t xml:space="preserve">Aluminium door </t>
  </si>
  <si>
    <t xml:space="preserve">Timber door </t>
  </si>
  <si>
    <t xml:space="preserve">Flush doors to B.S. 459 </t>
  </si>
  <si>
    <t>45mm Thick solid core flush door overall size 900 x 2100mm high covered both sides with 6mm thick plywood finished with mahogany scratch proof laminate and finished all round with 12.5mm thick hardwood lipping all to Architect's detail and approval</t>
  </si>
  <si>
    <t>The following in wrot mahogany  :-</t>
  </si>
  <si>
    <t>75 x 25mm Architraves</t>
  </si>
  <si>
    <t>LM</t>
  </si>
  <si>
    <t>150  x  50mm Frames with 2 labours plugged</t>
  </si>
  <si>
    <t>ELEMENT NO 3 - DOORS CONTINUED</t>
  </si>
  <si>
    <t xml:space="preserve">Brought forward </t>
  </si>
  <si>
    <t>Prime back to surfaces of wood before fixing</t>
  </si>
  <si>
    <t>Surfaces not exceeding 100mm girth</t>
  </si>
  <si>
    <t>Surfaces exceeding 200mm girth but not exceeding 300mm girth</t>
  </si>
  <si>
    <t>Prepare and apply three coats of clear polyurethane wood varnish to:</t>
  </si>
  <si>
    <t xml:space="preserve">General surfaces of doors </t>
  </si>
  <si>
    <t>Precast concrete class 20/20 :-</t>
  </si>
  <si>
    <t xml:space="preserve">200 X 300 mm Thick lintel comprising 4No T12 bars and T8 links at 250mm centres complete with all necessary formwork </t>
  </si>
  <si>
    <t>Supply and fix the following ironmongery with matching screws all as per ''UNION" catalogue or other equal and approved</t>
  </si>
  <si>
    <t xml:space="preserve">100mm Brass polished butt hinges </t>
  </si>
  <si>
    <t xml:space="preserve">2 Lever mortice door lock </t>
  </si>
  <si>
    <t>PRS</t>
  </si>
  <si>
    <t>Polished brass door  handles</t>
  </si>
  <si>
    <t xml:space="preserve">750mm Long x 150mm high x 2mm thick aluminium kick plates </t>
  </si>
  <si>
    <t>Overhead door closer standard power 4 with cover or other equal and approved</t>
  </si>
  <si>
    <t xml:space="preserve">150mm long solid brass with antique brass finish and lacquer coating hat and  coat hook </t>
  </si>
  <si>
    <t xml:space="preserve">250 x 75 mm Stainless door sign with 3.5mm thick aluco board complete with engravings </t>
  </si>
  <si>
    <t>900 x 23 x 8mm Aluminium plated nylon soft brush door sweep fixed to bottom of server room door</t>
  </si>
  <si>
    <t>ELEMENT 03                               TOTAL CARRIED TO</t>
  </si>
  <si>
    <t>DOORS                                        BILL SUMMARY</t>
  </si>
  <si>
    <t xml:space="preserve">ELEMENT NO 4 </t>
  </si>
  <si>
    <t>WINDOWS</t>
  </si>
  <si>
    <t>ELEMENT 04                         TOTAL CARRIED TO</t>
  </si>
  <si>
    <t>WINDOWS                              BILL SUMMARY</t>
  </si>
  <si>
    <t xml:space="preserve">Aluminium posts  </t>
  </si>
  <si>
    <t>100 x 100 x 2mm Thick square hollow section powder coated aluminium frames with and including rubber seal all round infilled with glass (m.s)</t>
  </si>
  <si>
    <t xml:space="preserve">Glass </t>
  </si>
  <si>
    <t xml:space="preserve">8mm Thick laminated clear glass fixed to aluminium frame </t>
  </si>
  <si>
    <t>Glass film</t>
  </si>
  <si>
    <t>Supply and fix frosted film to glazed panel</t>
  </si>
  <si>
    <t xml:space="preserve">ELEMENT NO 5 </t>
  </si>
  <si>
    <t xml:space="preserve">INTERNAL FINISHES </t>
  </si>
  <si>
    <t xml:space="preserve">FLOOR FINISHES </t>
  </si>
  <si>
    <t xml:space="preserve">Cement and sand (1:4) screed to receive flooring </t>
  </si>
  <si>
    <t>32mm Thick to receive ceramic tile flooring</t>
  </si>
  <si>
    <t>Non-slip ceramic floor tiles as "Saj" or any other equal and approved :-</t>
  </si>
  <si>
    <t xml:space="preserve">100mm High ceramic tile skirting </t>
  </si>
  <si>
    <t xml:space="preserve">Hardwood timber skirting </t>
  </si>
  <si>
    <t xml:space="preserve">25mm Thick 100mm high mahogany timber skirting fixed to gypsum with well rounded top edge </t>
  </si>
  <si>
    <t>Prepare and apply 1 undercoat and 2 coats of clear polyurethane varnish to :-</t>
  </si>
  <si>
    <t>Surfaces of hardwood skirting of girth 100-200mm</t>
  </si>
  <si>
    <t>Surfaces of hardwood skirting of girth 0-100mm</t>
  </si>
  <si>
    <t>WALL FINISHES</t>
  </si>
  <si>
    <t>Cement ,lime ,sand plaster</t>
  </si>
  <si>
    <t xml:space="preserve">12mm Thick cement lime sand (1:1:6) in two coats steel trowelled smooth </t>
  </si>
  <si>
    <t>Prepare and apply one undercoat and two finishing coats of silk vinyl emulsion paint to:-</t>
  </si>
  <si>
    <t xml:space="preserve">Plastered surfaces of walls </t>
  </si>
  <si>
    <t>INTERNAL FINISHES -CONTINUED</t>
  </si>
  <si>
    <t xml:space="preserve">Surfaces of gypsum boards </t>
  </si>
  <si>
    <t>Cement and sand (1:3) backing</t>
  </si>
  <si>
    <t>12mm Thick to receive ceramic wall tiles</t>
  </si>
  <si>
    <t xml:space="preserve">First grade Saj Ceramic Tiles </t>
  </si>
  <si>
    <t>250 x 250 x 6mm Thick coloured ceramic wall tiles on prepared backing all to Architect's approval</t>
  </si>
  <si>
    <t>Plastic tile edge strip</t>
  </si>
  <si>
    <t xml:space="preserve">9mm wide White  PVC edge trim </t>
  </si>
  <si>
    <t xml:space="preserve">CEILING FINISHES </t>
  </si>
  <si>
    <t xml:space="preserve">Accoustic ceiling </t>
  </si>
  <si>
    <t>Gypsum Board Ceiling</t>
  </si>
  <si>
    <t>Gypsum board ceiling</t>
  </si>
  <si>
    <t>ELEMENT 05                                 TOTAL CARRIED TO</t>
  </si>
  <si>
    <t>INTERNAL FINISHES                      BILL SUMMARY</t>
  </si>
  <si>
    <t xml:space="preserve">ELEMENT NO 6 </t>
  </si>
  <si>
    <t xml:space="preserve">JOINERY FITTINGS </t>
  </si>
  <si>
    <t>ELEMENT 06                         TOTAL CARRIED TO</t>
  </si>
  <si>
    <t>JOINERY FITTINGS               BILL SUMMARY</t>
  </si>
  <si>
    <t xml:space="preserve">Concrete </t>
  </si>
  <si>
    <t>Concrete class 15 in 100mm Thick plinths</t>
  </si>
  <si>
    <t xml:space="preserve">Sawn formwork to: </t>
  </si>
  <si>
    <t>Edges of beds and slab 75 - 150mm high</t>
  </si>
  <si>
    <t>600 x 600 x 16mm Thick suspended accoustic ceiling tiles as "Armstrong Tegular Dune" or other equal and approved laid in a grid including 50 x 50 mm runners at 600mm centres complete with exposed metal hangers fixed approximately 250mm below soffits of concrete slab</t>
  </si>
  <si>
    <t>Kitchen worktop</t>
  </si>
  <si>
    <t>20mm Thick granite with and including bull-nosed edges fixed on block board (m.s)</t>
  </si>
  <si>
    <t xml:space="preserve">25mm Thick blockboard </t>
  </si>
  <si>
    <t>100 x 20mm Thick granite fascia with bull nosed edges</t>
  </si>
  <si>
    <t>Extra over 20mm Thick granite top  for cutting sink opening size 1000 x 550mm wide;load and cart away arising debris</t>
  </si>
  <si>
    <t>Extra over 25mm Thick blockboard  for cutting sink opening size 1000 x 550mm wide;load and cart away arising debris</t>
  </si>
  <si>
    <t xml:space="preserve">Kitchen Cabinets </t>
  </si>
  <si>
    <t>ELEMENT NO 7</t>
  </si>
  <si>
    <t xml:space="preserve">FURNTITURE </t>
  </si>
  <si>
    <t>SUM</t>
  </si>
  <si>
    <t>ELEMENT 07                         TOTAL CARRIED TO</t>
  </si>
  <si>
    <t>FURNITURE                            BILL SUMMARY</t>
  </si>
  <si>
    <t xml:space="preserve">AMOUNT </t>
  </si>
  <si>
    <t>ELEMENT NO. NAME</t>
  </si>
  <si>
    <t>PAGE</t>
  </si>
  <si>
    <t>(USD.)</t>
  </si>
  <si>
    <t>1</t>
  </si>
  <si>
    <t>Demolition</t>
  </si>
  <si>
    <t>2</t>
  </si>
  <si>
    <t>Walling &amp; Partitions</t>
  </si>
  <si>
    <t>3</t>
  </si>
  <si>
    <t>Internal Finishes</t>
  </si>
  <si>
    <t>4</t>
  </si>
  <si>
    <t>Doors</t>
  </si>
  <si>
    <t>5</t>
  </si>
  <si>
    <t xml:space="preserve">Joinery Fitting </t>
  </si>
  <si>
    <t>6</t>
  </si>
  <si>
    <t>Furniture</t>
  </si>
  <si>
    <t>USD.</t>
  </si>
  <si>
    <t>BILL SUMMARY</t>
  </si>
  <si>
    <t>7</t>
  </si>
  <si>
    <t xml:space="preserve">Windows </t>
  </si>
  <si>
    <t>ELEMENT NO 1</t>
  </si>
  <si>
    <t>DEMOLITIONS &amp; ALTERATIONS CONTINUED</t>
  </si>
  <si>
    <t>Carefully pull down 2850mm high 100mm thick timber framed partition ;load and cart away arising debris and make good all disturbed areas (Approximately 42LM)</t>
  </si>
  <si>
    <t>Carefully bring down 900 x 2100mm high timber door complete with frames and accesories; load and cart away arising debris and make good all disturbed areas (6NO)</t>
  </si>
  <si>
    <t xml:space="preserve">Floor </t>
  </si>
  <si>
    <t>Carefully bring down 900 x 2100mm high fire door complete with frames and accesories; load and cart away arising debris and make good all disturbed areas (6NO)</t>
  </si>
  <si>
    <t xml:space="preserve">ELEMENT NO 02 </t>
  </si>
  <si>
    <t>WALLING &amp; PARTITIONS           BILL SUMMARY</t>
  </si>
  <si>
    <t>ELEMENT NO 03</t>
  </si>
  <si>
    <t xml:space="preserve">DOORS </t>
  </si>
  <si>
    <t>45mm Thick solid core flush door overall size 900 x 2100mm high covered both sides with 6mm thick plywood finished with mahogany scratch proof laminate and finished all round with 12.5mm thick hardwood lipping ; all to Architect's detail and approval</t>
  </si>
  <si>
    <t>200 x 50mm Frames with 2 labours plugged</t>
  </si>
  <si>
    <t>Surfaces exceeding 100mm girth but not exceeding 200mm girth</t>
  </si>
  <si>
    <t xml:space="preserve">Carried forward </t>
  </si>
  <si>
    <t>DOORS -CONTINUED</t>
  </si>
  <si>
    <t>DOORS                                         BILL SUMMARY</t>
  </si>
  <si>
    <t>150mm long solid brass with antique brass finish and lacquer coating hat and  coat hook "Union " ref. CH-560-SSS</t>
  </si>
  <si>
    <t>38mm Diameter Oval chrome door stopper "Union" ref. DS-F-001-SSS</t>
  </si>
  <si>
    <t>250 x 75 mm Stainless door sign with 3.5mm thick aluco board complete with engravings "Union " ref. S-KP-800-200-SSS</t>
  </si>
  <si>
    <t>100mm Brass polished butt hinges "Union " ref. HN- 2BB-403030-PB</t>
  </si>
  <si>
    <t>2 Lever mortice door lock "Union " ref. 2L-2295-PB</t>
  </si>
  <si>
    <t>3 Lever mortice door lock "Union " ref. 3L-2277-PL</t>
  </si>
  <si>
    <t>Overhead door closer; power size 3 ; "Union " ref. DC-8834-SIL</t>
  </si>
  <si>
    <t xml:space="preserve">Aluminium frames </t>
  </si>
  <si>
    <t>30mm Thick to receive porcelain tile flooring</t>
  </si>
  <si>
    <t xml:space="preserve">100mm High porcelain tile skirting </t>
  </si>
  <si>
    <t>Previously plastered surfaces of walls</t>
  </si>
  <si>
    <t>High level fitting overall size 2000mm long x 600mm deep x 900mm high comprising 20mm laminate MDF sides, top, bottom and 1 No. divisions; 1 NO. 1400mm long shelf; 3 No. full length average 25 x 25mm thick timber bearers plugged to walls; 4No. beech laminate MDF doors each size 500mm wide x 900mm high with and including 2 No. MEPLA hinges and 100mm stainless steel handles.</t>
  </si>
  <si>
    <t xml:space="preserve">CONTROL ROOM                SECTION SUMMARY </t>
  </si>
  <si>
    <t>Carefully hack out existing ceramic wall tiles including cement sand backing ; load and cart away arising debris and make good all disturbed areas (Approximately 84SM)</t>
  </si>
  <si>
    <t>Carefully bring down 900 x 1200mm high timber trap doors complete with frames and accesories; load and cart away arising debris and make good all disturbed areas (2NO)</t>
  </si>
  <si>
    <t xml:space="preserve">Sanitary fittings </t>
  </si>
  <si>
    <t>Pull down wash hand basin and load and cart away arising debris(4No)</t>
  </si>
  <si>
    <t>Wash down fill all cracks ,prepare surfaces and apply two coats of vinyl silk emulsion paint on previously painted surfaces of:-</t>
  </si>
  <si>
    <t>Soffites of suspended slab</t>
  </si>
  <si>
    <t>100  x  50mm Frames with 2 labours plugged</t>
  </si>
  <si>
    <t>50  x  50mm Frames with 2 labours plugged</t>
  </si>
  <si>
    <t>ELEMENT NO 3</t>
  </si>
  <si>
    <t>The works also include associated  Mechanical and Plumbing installations ,Electrical installations and assocaited Builders works .</t>
  </si>
  <si>
    <t xml:space="preserve">The works to be carried out under this contract comprise Supply, Installation, Configuration, Testing and Commissioning of  Integrated Security Management System (ISMS) with and including the associated civil works, mechanical and electrical installations at Reinsurance Plaza, Kisumu . </t>
  </si>
  <si>
    <t xml:space="preserve">The works will also include general refurbishment of existing infrastructure and repairs to existing office spaces . </t>
  </si>
  <si>
    <t>The site of the works is at REINSURANCE PLAZA KISUMU . The site is located within Kisumu CBD at the junction of Oginga Odinga and Achieng Oneko roads .</t>
  </si>
  <si>
    <t>printed copies as would be instructed by the Consultants.</t>
  </si>
  <si>
    <r>
      <t xml:space="preserve">                                                                    Banking or Insurance Institutions</t>
    </r>
    <r>
      <rPr>
        <b/>
        <sz val="10"/>
        <rFont val="Arial"/>
        <family val="2"/>
      </rPr>
      <t xml:space="preserve"> ONLY</t>
    </r>
  </si>
  <si>
    <t>Allow for providing, erecting, maintaining throughout the course of the Contract and afterwards clearing away a signboard as designed, specified and approved by the  Project Manager.</t>
  </si>
  <si>
    <r>
      <t>Period for Mobilization</t>
    </r>
    <r>
      <rPr>
        <sz val="10"/>
        <rFont val="Arial"/>
        <family val="2"/>
      </rPr>
      <t xml:space="preserve">                        …………. Weeks from date of Possession.</t>
    </r>
  </si>
  <si>
    <t>Prime cost sums for which the contractor desires to tender :-</t>
  </si>
  <si>
    <t>EMPLOYER</t>
  </si>
  <si>
    <t>The  "Employer" is      Kenya Reinsurance Corporation Ltd</t>
  </si>
  <si>
    <t>The term "Employer" and "Client" wherever used in the  contract document shall be synonymous</t>
  </si>
  <si>
    <t>CONSULTANTS</t>
  </si>
  <si>
    <t>Heritage Associate Ltd</t>
  </si>
  <si>
    <r>
      <t>P.O Box 56293 – 00200,</t>
    </r>
    <r>
      <rPr>
        <b/>
        <sz val="10"/>
        <rFont val="Arial"/>
        <family val="2"/>
      </rPr>
      <t xml:space="preserve"> NAIROBI</t>
    </r>
  </si>
  <si>
    <t>Quantity Surveyor:</t>
  </si>
  <si>
    <t xml:space="preserve">Costek Alma </t>
  </si>
  <si>
    <r>
      <t>P.O. Box 20852 - 00202,</t>
    </r>
    <r>
      <rPr>
        <b/>
        <sz val="10"/>
        <rFont val="Arial"/>
        <family val="2"/>
      </rPr>
      <t xml:space="preserve"> NAIROBI</t>
    </r>
  </si>
  <si>
    <t>Electrical/Mechanical Engineer:</t>
  </si>
  <si>
    <t>Gedox Associates,</t>
  </si>
  <si>
    <r>
      <t xml:space="preserve">P.O Box 64441 - 00620 , </t>
    </r>
    <r>
      <rPr>
        <b/>
        <sz val="10"/>
        <rFont val="Arial"/>
        <family val="2"/>
      </rPr>
      <t>NAIROBI</t>
    </r>
  </si>
  <si>
    <t xml:space="preserve">PARTICULARS TO CONDITION OF CONTRACT </t>
  </si>
  <si>
    <t>The folowing terms referring to parties relating to this contract when appearing in this contract shall be ascribed the meanings as detailed below:-</t>
  </si>
  <si>
    <t>Architects :</t>
  </si>
  <si>
    <t>Project Manager :</t>
  </si>
  <si>
    <t>International Security Consultant (ISC)</t>
  </si>
  <si>
    <r>
      <t>P.O Box 42077 – 00100,</t>
    </r>
    <r>
      <rPr>
        <b/>
        <sz val="10"/>
        <rFont val="Arial"/>
        <family val="2"/>
      </rPr>
      <t xml:space="preserve"> NAIROBI</t>
    </r>
  </si>
  <si>
    <r>
      <t>P.O. Box 48453-00100,</t>
    </r>
    <r>
      <rPr>
        <b/>
        <sz val="10"/>
        <rFont val="Arial"/>
        <family val="2"/>
      </rPr>
      <t xml:space="preserve"> NAIROBI</t>
    </r>
  </si>
  <si>
    <t>Structural Engineer:</t>
  </si>
  <si>
    <t xml:space="preserve">GENERAL PRICING NOTES </t>
  </si>
  <si>
    <t>Supply Only:-</t>
  </si>
  <si>
    <t>"Supply only" shall mean that the Contractor is to provide for everything in connection with such items except fixing in position.</t>
  </si>
  <si>
    <t>PROGRESS CHARTS &amp; PROGRAMME OF WORKS.</t>
  </si>
  <si>
    <t>The contractor shall provide within two weeks of Possession of the site and in agreement with the Project Manager a Progress Chart for the whole of the works including the works of Nominated Sub-contractors; one copy to be handed to the Project Manager and a further copy to be retained on  site. Progress to be recorded and chart to be amended as necessary as the work proceeds.</t>
  </si>
  <si>
    <t>BILL NO 1</t>
  </si>
  <si>
    <t xml:space="preserve">16mm Quadrant beading </t>
  </si>
  <si>
    <t>80 x 40 x 1.5mm(0.900kg/m) Thick rectangular hollow section powder coated aluminium frames with and including rubber seal all round infilled with glass (m.s)</t>
  </si>
  <si>
    <t xml:space="preserve">Window Blinds </t>
  </si>
  <si>
    <t>Vertical blinds</t>
  </si>
  <si>
    <t>Vertical blinds comprising 125mm wide approved synthetic strips complete with rail and fittings fixed to masonry wall or concrete, size 1800 x 2700mm all to Architect's approval</t>
  </si>
  <si>
    <t xml:space="preserve">SECTION 04 SUMMARY </t>
  </si>
  <si>
    <t xml:space="preserve">BUILDERS WORK SUMMARY </t>
  </si>
  <si>
    <t xml:space="preserve">BILL NAME </t>
  </si>
  <si>
    <t xml:space="preserve">MANAGEMENT OFFICE </t>
  </si>
  <si>
    <t xml:space="preserve">BUILDERS WORK IN CONNECTION WITH SPECIALIST INSTALLATIONS </t>
  </si>
  <si>
    <t>TOTAL CARRIED TO GRAND SUMMARY</t>
  </si>
  <si>
    <t xml:space="preserve">SECTION NO 4 - BUILDERS WORK                        </t>
  </si>
  <si>
    <t>BILL NO 2                            TOTAL CARRIED TO</t>
  </si>
  <si>
    <t xml:space="preserve">MANAGEMENT OFFICE             SECTION SUMMARY </t>
  </si>
  <si>
    <t>Walk through metal detectors</t>
  </si>
  <si>
    <t>Fixed panic button</t>
  </si>
  <si>
    <t>Wall monitors</t>
  </si>
  <si>
    <t>H</t>
  </si>
  <si>
    <t>I</t>
  </si>
  <si>
    <t>J</t>
  </si>
  <si>
    <t>K</t>
  </si>
  <si>
    <t>L</t>
  </si>
  <si>
    <t>M</t>
  </si>
  <si>
    <t>Installations of boom barrier</t>
  </si>
  <si>
    <t>Pedestal wash hand basin</t>
  </si>
  <si>
    <t>Hand driers</t>
  </si>
  <si>
    <t>MECHANICAL  WORKS</t>
  </si>
  <si>
    <t>Power outlet points</t>
  </si>
  <si>
    <t>BUILDERS WORKS IN CONNECTION TO SPECIALIST WORKS(ALL PROVISIONAL)</t>
  </si>
  <si>
    <t>Cut for and attend in all trades on the Contractor installing</t>
  </si>
  <si>
    <t xml:space="preserve">the following points in a mainly concealed system ,including </t>
  </si>
  <si>
    <t xml:space="preserve">chases, holes and recesses, notching timber drilling etc.., </t>
  </si>
  <si>
    <t>making good all finishes</t>
  </si>
  <si>
    <t>BUILDERS WORKS IN CONNECTION TO SPECIALIST WORKS - CONTINUED</t>
  </si>
  <si>
    <t>ELECTRICAL  WORKS</t>
  </si>
  <si>
    <t>Cut for and attend in all trades on the Contractor installing the following points in a mainly concealed system,including chases ,holes and recesses , notching timber ,drilling etc.., and making good all finishes(PROVISIONAL)</t>
  </si>
  <si>
    <t xml:space="preserve">TOTAL CARRIED TO SECTION SUMMARY </t>
  </si>
  <si>
    <t>Guard patrol system points</t>
  </si>
  <si>
    <t xml:space="preserve">Gun shooting detector sensors </t>
  </si>
  <si>
    <t>SECURITY INSTALLATIONS</t>
  </si>
  <si>
    <t xml:space="preserve">SECTION NAME </t>
  </si>
  <si>
    <t xml:space="preserve">PRELIMINARIES </t>
  </si>
  <si>
    <t>BUILDERS WORK</t>
  </si>
  <si>
    <t xml:space="preserve">SECTION 01 SUMMARY </t>
  </si>
  <si>
    <t xml:space="preserve">SUMMARY OF PRELIMINARIES </t>
  </si>
  <si>
    <t xml:space="preserve">GENERAL PRELIMINARIES </t>
  </si>
  <si>
    <t xml:space="preserve">SECTION NO 01 - PRELIMINARIES                        </t>
  </si>
  <si>
    <t xml:space="preserve">The contractor shall enclose each of the site with a hoarding 2400mm high consisting of iron sheets gauge 30 on 100 x 50 mm 2nd grade treated sawn cypress timber posts firmly secured at 1800 mm centres with two 75 x 50 mm second grade treated sawn cypress timber rails. The Contractor is in addition required to take all precautions necessary for the safe custody of the works, materials, plant, public and Employer's property on the site.Allow for the following Provisional length; - </t>
  </si>
  <si>
    <t>Allow for transporting of workmen, materials and equipment etc., to and from the Sites at such hours and by such routes as may be permitted by the competent authorities.</t>
  </si>
  <si>
    <t>No.</t>
  </si>
  <si>
    <t>Pedestrian Security Checkpoints</t>
  </si>
  <si>
    <t>Video Intercom</t>
  </si>
  <si>
    <t>IP Public Address System</t>
  </si>
  <si>
    <t>Two Way Radio Communication</t>
  </si>
  <si>
    <t>Guard Patrol System</t>
  </si>
  <si>
    <t>Factory Training</t>
  </si>
  <si>
    <t>BILL NO 3</t>
  </si>
  <si>
    <t>SECTION NO. 02</t>
  </si>
  <si>
    <t>Supply and fix frosted film to glazed panels</t>
  </si>
  <si>
    <t xml:space="preserve">Allow a provisional sum of One Thousand dollars (USD.1000) for additional demolitions to be expended in whole or part by the Project Manager  </t>
  </si>
  <si>
    <t>Carefully remove existing fire exit doors including all frames and accessories ; load and cart away arising debris and make good all disturbed area (22 N0)</t>
  </si>
  <si>
    <t>The Main Contractor shall be entirely responsible for the security of all the works, stores, materials, plant, personnel, etc., both his own and sub-contractors' and must provide all necessary watching, lighting and other precautions as necessary to ensure security against theft, loss or damage and the protection of the public.The contractor shall allow for providing adequate security for the works and the workers in the course of execution of this contract.  No claim will be entertained from the Contractor for not maintaining adequate security for both the works and workers.</t>
  </si>
  <si>
    <t>Pull down water closet, including all pipework and make good; load and cart away arising debris (4No)</t>
  </si>
  <si>
    <t>The Contractor shall note that all salvage materials shall be the property of the Client  unless indicated as " cart away". The Contractor shall be responsible for carting away debris upon approval by the Project Manager.</t>
  </si>
  <si>
    <t xml:space="preserve">The works will be carried out in an active site and the contractor will be constrained from noisy operations . Consequently he  be required to carry out some of  his activities after normal working hours and must allow this in his rates </t>
  </si>
  <si>
    <t xml:space="preserve">Carefully pull down 100mm thick x 2850mm high timber framed partition comprising 100x50mm timber framing all round and 50 x 25 intermediate posts at 1000mm vertical centres infilled with 5mm thick plywood on both sides ;load and cart away arising debris ;make good all disturbed areas(Approximately 12LM) </t>
  </si>
  <si>
    <t>38mm Diameter Oval chrome door stop asr "Union" ref. DS-01 CH or other equal and approved</t>
  </si>
  <si>
    <t>Polished brass lever door  handles</t>
  </si>
  <si>
    <t>Skim, prepare and apply one undercoat and two finishing coats of silk vinyl emulsion paint to:-</t>
  </si>
  <si>
    <t xml:space="preserve">Polished porcelain floor tiles </t>
  </si>
  <si>
    <r>
      <t xml:space="preserve">BILL NO </t>
    </r>
    <r>
      <rPr>
        <b/>
        <sz val="28"/>
        <rFont val="Arial"/>
        <family val="2"/>
      </rPr>
      <t xml:space="preserve">2 </t>
    </r>
  </si>
  <si>
    <t>The Contractor shall excercise necessary safety measures so as not to cause injury to users of the building and/or other third parties.</t>
  </si>
  <si>
    <t xml:space="preserve">Supply and fix  powder coated security steel door overall size 1000 x 2100mm high as " Multi-T Lock Security Systems" or other equal and approved manufacturer ; complete with powder coated steel frame and fixing including all necessary iron mongery and door furniture; all to  Architect's detail and approval  </t>
  </si>
  <si>
    <t xml:space="preserve">8mm Thick laminated clear glass fixed to aluminium frame with and including aluminium beadings </t>
  </si>
  <si>
    <r>
      <t>12.5mm Thick gypsum</t>
    </r>
    <r>
      <rPr>
        <sz val="10"/>
        <rFont val="Arial"/>
        <family val="2"/>
      </rPr>
      <t xml:space="preserve"> bulkhead</t>
    </r>
    <r>
      <rPr>
        <sz val="10"/>
        <color theme="1"/>
        <rFont val="Arial"/>
        <family val="2"/>
      </rPr>
      <t xml:space="preserve"> ceiling to shapes and patterns as per Arctitect's details complete with standard galvanised metal sections fixed approximately 350mm below soffits of concrete slab</t>
    </r>
  </si>
  <si>
    <t>Skim,prepare and apply three coats matt vinyl emulsion paint to:-</t>
  </si>
  <si>
    <t>BILL NO 2</t>
  </si>
  <si>
    <t>Provide a Prime Cost rate of Thirty dollars (USD 30/=) per square metre for supply and delivery to site of 300 x 300 x 8mm thick polished porcelain floor tiles, allow taking delivery and fixing with and including approved adhesive and grouting and add for profit and overheads</t>
  </si>
  <si>
    <t>Low level fitting overall size 1500mm long x 600mm deep x 750mm high comprising 20mm laminate MDF sides, top, bottom and 1 No. divisions; 1 NO. 2700mm long shelf; 1 No. full length 50 x 25mm thick timber bearer plugged to wall; 4No. laminate MDF doors each size 450mm wide x 700mm high with and including 2 No. MEPLA hinges and 100mm stainless steel handles.</t>
  </si>
  <si>
    <t>Provide a Prime Cost rate of Thirty dollars (USD 12.50) per square metre for supply and delivery to site of 250 x 250 x 8mm glazed ceramic floor tiles, allow taking delivery and fixing with and including approved adhesive and grouting and add for profit and overheads</t>
  </si>
  <si>
    <r>
      <t xml:space="preserve">Allow a provisional sum of </t>
    </r>
    <r>
      <rPr>
        <b/>
        <sz val="10"/>
        <rFont val="Arial"/>
        <family val="2"/>
      </rPr>
      <t xml:space="preserve">US Dollars One Thousand (USD 1000/=) </t>
    </r>
    <r>
      <rPr>
        <sz val="10"/>
        <rFont val="Arial"/>
        <family val="2"/>
      </rPr>
      <t>for additional builders works in connection to specialist works</t>
    </r>
  </si>
  <si>
    <t xml:space="preserve">MANAGEMENT OFFICE &amp; WASHROOMS </t>
  </si>
  <si>
    <t>Walls &amp; Partitions</t>
  </si>
  <si>
    <t>Carefully bring down 900 x 2400mm high timber flush doors complete with frames and accesories; load and cart away arising debris and make good all disturbed areas (5NO)</t>
  </si>
  <si>
    <t>Pull down urinal fitting ,including all pipeworkon the surface and make good; load and cart away arising debris ( 3No)</t>
  </si>
  <si>
    <t>45mm Thick semi -solid core flush door overall size 900 x 2100mm high covered both sides with 6mm thick plywood finished with mahogany scratch proof laminate and finished all round with 12.5mm thick hardwood lipping ; all to Architect's detail and approval(Washroom doors)</t>
  </si>
  <si>
    <t>Ditto but overall size 900 x 1200mm(Washroom trap doors)</t>
  </si>
  <si>
    <t>25mm Quadrant beading</t>
  </si>
  <si>
    <t xml:space="preserve">Timber Flush doors to B.S. 459 </t>
  </si>
  <si>
    <t xml:space="preserve">750mm Long x 150mm high x 1.6mm thick aluminium kick plates </t>
  </si>
  <si>
    <t>FIRE DOORS &amp; SHUTTERS</t>
  </si>
  <si>
    <t xml:space="preserve">Roller shutters </t>
  </si>
  <si>
    <t xml:space="preserve">FIRE DOORS &amp; SHUTTERS      SECTION SUMMARY </t>
  </si>
  <si>
    <t>BILL NO 3                                TOTAL CARRIED TO</t>
  </si>
  <si>
    <r>
      <t>BILL NO</t>
    </r>
    <r>
      <rPr>
        <b/>
        <sz val="28"/>
        <color rgb="FFFF0000"/>
        <rFont val="Arial"/>
        <family val="2"/>
      </rPr>
      <t xml:space="preserve"> </t>
    </r>
    <r>
      <rPr>
        <b/>
        <sz val="28"/>
        <rFont val="Arial"/>
        <family val="2"/>
      </rPr>
      <t>3</t>
    </r>
  </si>
  <si>
    <t>32mm Thick to receive porcelain tiles</t>
  </si>
  <si>
    <t>Provide a Prime Cost rate of Thirty dollars (USD 30/=) per square metre for supply and delivery to site  of 300 x 300 x 8mm polished porcelain floor tiles, allow taking delivery and fixing with and including approved adhesive and matching colored  grouting and add for profit and overheads</t>
  </si>
  <si>
    <t xml:space="preserve">50mm Thick solid core flush door overall size 900 x 2100mm high in single leaf faced both sides with 3mm thick Mahogany veneer on 3mm thick ordinary plywood for polishing and hardwood lipped all round with and including 300 x 1600mm high viewing panel infilled with 6mm clear sheet glass with frosted film all to Architect's detail and approval </t>
  </si>
  <si>
    <t>600 x 600 x 16mm Thick suspended accoustic ceiling tiles as "Armstrong Tegular Dune" or other equal and approved laid in a grid including 50 x 50 mm runners at 600mm centres complete with exposed metal hangers fixed approximately 150mm below soffits of concrete slab(Board room,reception and Management Office )</t>
  </si>
  <si>
    <t>BILL NO 1                                  TOTAL CARRIED TO</t>
  </si>
  <si>
    <t xml:space="preserve">FURNITURE </t>
  </si>
  <si>
    <t xml:space="preserve">CONTINGENCIES </t>
  </si>
  <si>
    <t>Purpose -made security steel door</t>
  </si>
  <si>
    <t>Rate (USD)</t>
  </si>
  <si>
    <t>CREDIT FOR SALVAGE MATERIALS</t>
  </si>
  <si>
    <t xml:space="preserve">NO </t>
  </si>
  <si>
    <t xml:space="preserve">CREDIT FOR SALVAGE MATERIAL </t>
  </si>
  <si>
    <t>Carefully cut an opening through 200mm thick natural stone wall ; overall size 1000mm x 2400mm high ; load and cart away debris and make good all disturbed areas (2NO)</t>
  </si>
  <si>
    <t>Carefully hack out existing terrazo floor finish including  cement sand screed ; load and cart away arising debris and make good all disturbed areas (Approximately 24SM)</t>
  </si>
  <si>
    <t>Carefully hack out existing ceramic floor tiles including cement sand screed ; load and cart away arising debris and make good all disturbed areas (Approximately 92SM)</t>
  </si>
  <si>
    <t>Carefully pull out existing PVC floor tiles including cement sand screed ; load and cart away arising debris and make good all disturbed areas (Approximately 283SM)</t>
  </si>
  <si>
    <t>Carefully pull down 1000 x 800mm high timber framed glass louvre windows :load and cart away arising debris and make good all disturbed areas (3NO)</t>
  </si>
  <si>
    <t xml:space="preserve">Frameless glass door </t>
  </si>
  <si>
    <t xml:space="preserve">12mm Thick laminated toughened glass in frameless glass door overall size 1200x2100mm high in 1No single leaf </t>
  </si>
  <si>
    <t xml:space="preserve">Floor spring ;maximum capacity 150KG with 20dig-90dig closing speed adjustment </t>
  </si>
  <si>
    <t xml:space="preserve">Centre lock </t>
  </si>
  <si>
    <t xml:space="preserve">Centre keeper </t>
  </si>
  <si>
    <t xml:space="preserve">Bottom lock </t>
  </si>
  <si>
    <t xml:space="preserve">Bottom keeper </t>
  </si>
  <si>
    <t xml:space="preserve">Top patch </t>
  </si>
  <si>
    <t>900mm wide stainles steel pull handle</t>
  </si>
  <si>
    <t>O</t>
  </si>
  <si>
    <t>Wrot mahogany or other equal and approved hardwood :-</t>
  </si>
  <si>
    <t xml:space="preserve">150 x 25mm Window board </t>
  </si>
  <si>
    <t>Prepare and appply three coats of appproved clear polyurthane varnish to :-</t>
  </si>
  <si>
    <t>Wood surface ;width 100-200mm</t>
  </si>
  <si>
    <t xml:space="preserve">JOINERY FITTINGS &amp; FIXTURES </t>
  </si>
  <si>
    <t>BRC mesh fabric reinforcement in slabs ref. A142</t>
  </si>
  <si>
    <t>Formwork to soffites of slab</t>
  </si>
  <si>
    <t>Formwork to edges of beds 75 - 150mm high</t>
  </si>
  <si>
    <t xml:space="preserve">Washroom countertops </t>
  </si>
  <si>
    <t>75mm Thick concrete clsss 20/20  in suspended slab</t>
  </si>
  <si>
    <t>20mm Thick granite slab with and including bull-nosed edges laid on prepared screed</t>
  </si>
  <si>
    <t>Allow for boxing for the WHB size 350 x 350mm</t>
  </si>
  <si>
    <t>12mm Thick cement sand (1:3) screed to receive granite slabs</t>
  </si>
  <si>
    <t xml:space="preserve">Ditto but in 100mm high fascia to worktop </t>
  </si>
  <si>
    <t>N</t>
  </si>
  <si>
    <r>
      <t xml:space="preserve">Allow a Provisional Sum of </t>
    </r>
    <r>
      <rPr>
        <b/>
        <sz val="10"/>
        <rFont val="Arial"/>
        <family val="2"/>
      </rPr>
      <t>USD 20,000</t>
    </r>
    <r>
      <rPr>
        <sz val="10"/>
        <rFont val="Arial"/>
        <family val="2"/>
      </rPr>
      <t xml:space="preserve"> for the Supply, delivery and fixing in position of all furniture for the Management office all to the approval of the Project Architect and Employer .                                                                   Minimum requirements for supplied furniture to include :-             3600 x 2400mm  boardroom table ; 12No boardroom chairs ; 2No High back mesh chairs ; 2No Orthopedic chairs : 1No L-shaped  exceutive desk and chair ; 2No 120x40x90mm high lockable cabinet ;1No 1400×1200mm high 3 drawer mobile pedestal reception counter ;2No 1650x 700x 900mm heavy duty – seater waiting bench with leather padding. </t>
    </r>
  </si>
  <si>
    <t>ELEMENT NO 8</t>
  </si>
  <si>
    <t>Machine cut stone walling minimun strength 7N/mm bedded and jointed in cement sand mortar mix (1:3) ;reinforced with and including 25mm wide 26 gauge hoop iron at alternate courses</t>
  </si>
  <si>
    <t>100mm Thick walls</t>
  </si>
  <si>
    <t>Vibrated reinforced concrete class 25/20 (20mm aggregate) in:-</t>
  </si>
  <si>
    <t>100mm Thick slab</t>
  </si>
  <si>
    <t>Fabric Reinforcement</t>
  </si>
  <si>
    <t>BRC mesh type No. A142 weighing 2.22KG/SM
including 200mm minimum end and side laps</t>
  </si>
  <si>
    <t>Formwork to;</t>
  </si>
  <si>
    <t>Soffits of slab</t>
  </si>
  <si>
    <t>Edges of slab over 75 - 150mm high</t>
  </si>
  <si>
    <t>Cement and sand (1:1:6) lime plaster to walls &amp; counter top</t>
  </si>
  <si>
    <t>12mm Thick two coat plaster to soffits of slab</t>
  </si>
  <si>
    <t>Cement and sand (1:3) backing to walls and counter tops</t>
  </si>
  <si>
    <t>15mm Thick backing to receive granite slabs</t>
  </si>
  <si>
    <t>Plastered walls</t>
  </si>
  <si>
    <t>Granite slabs with an approved adhesive and jointed and grouted with approved coloured</t>
  </si>
  <si>
    <t>20mm Thick granite slabs on prepared screed (measured separately)</t>
  </si>
  <si>
    <r>
      <t xml:space="preserve">Allow a provisional sum of </t>
    </r>
    <r>
      <rPr>
        <b/>
        <sz val="10"/>
        <color theme="1"/>
        <rFont val="Arial"/>
        <family val="2"/>
      </rPr>
      <t>US Dollars One Thousand Five Hundred</t>
    </r>
    <r>
      <rPr>
        <sz val="10"/>
        <color theme="1"/>
        <rFont val="Arial"/>
        <family val="2"/>
      </rPr>
      <t xml:space="preserve"> for installation of recessed Kenya Re backlight logo size 1500 x 800mm</t>
    </r>
  </si>
  <si>
    <t>Prepare and apply three coats of silk vinyl emulsion paint to:</t>
  </si>
  <si>
    <t>RECEPTION COUNTER          BILL SUMMARY</t>
  </si>
  <si>
    <t>ELEMENT 08                        TOTAL CARRIED TO</t>
  </si>
  <si>
    <t>8</t>
  </si>
  <si>
    <t xml:space="preserve">Joinery Fitting &amp; Fixtures </t>
  </si>
  <si>
    <t>Reception counter</t>
  </si>
  <si>
    <t xml:space="preserve">2850mm high 100mm thick timber framed partition </t>
  </si>
  <si>
    <t>900 x 2100mm high timber door complete with frames and accessories</t>
  </si>
  <si>
    <t>900 x 2400mm high timber flush doors complete with frames and accessories</t>
  </si>
  <si>
    <t xml:space="preserve">1000 x 800mm high timber framed glass louvre windows </t>
  </si>
  <si>
    <t xml:space="preserve">TOTAL CREDIT FOR SALVAGE MATERIALS </t>
  </si>
  <si>
    <t>CARRIED TO   SUMMARY OF BILL</t>
  </si>
  <si>
    <t>SUB-TOTAL  1</t>
  </si>
  <si>
    <r>
      <rPr>
        <b/>
        <i/>
        <u/>
        <sz val="10"/>
        <rFont val="Arial"/>
        <family val="2"/>
      </rPr>
      <t>Less</t>
    </r>
    <r>
      <rPr>
        <b/>
        <sz val="10"/>
        <rFont val="Arial"/>
        <family val="2"/>
      </rPr>
      <t xml:space="preserve"> Credit for salvage material</t>
    </r>
  </si>
  <si>
    <t xml:space="preserve">360 degree turning heavy duty brass parliament hinges </t>
  </si>
  <si>
    <t>Expanded Polystyrene Panels (EPS)</t>
  </si>
  <si>
    <t xml:space="preserve">150mm Thick expanded polstyrene panels covered on either side with electro-welded high tensile steel wire mesh joined by steel wire connectors through the EPS panel core to form a three dimensional hyper static composite of steel mesh and EPS core panel </t>
  </si>
  <si>
    <t>Carefully pull out existing PVC floor tiles including cement sand screed ; load and cart away arising debris and make good all disturbed areas (Approximately 50SM)</t>
  </si>
  <si>
    <t>Carefully bring down existing gypsum board ceiling and timber brandering; load and cart away arising debris and make good all disturbed areas (Approximately 50SM)</t>
  </si>
  <si>
    <t>Mild Steel Grille Burglar Proofing</t>
  </si>
  <si>
    <t>Mild steel grille grille comprising 50 x 30 x 3mm RHS vertical members welded in 650mm centres ,20 x 20 x 3mm SHS horizontal rails welded to vertical frame members in 410mm centres, infilled with 20 x 20 x 3mm SHS vertical members welded to 20 x 20 x 3mm SHS horizontal middle members in 100mm centres and vertical mid members in  20 x 20 x 2mm RHS horizontal members at 380mm centres as per the Architect's detail.</t>
  </si>
  <si>
    <t>Prime and apply three coats gloss paint on:-</t>
  </si>
  <si>
    <t>Metal surfaces of burglar proofing grilles (measured both sides overall)</t>
  </si>
  <si>
    <t xml:space="preserve">JOINERY FITTINGS (CONTINUED) </t>
  </si>
  <si>
    <t xml:space="preserve">Purpose made units </t>
  </si>
  <si>
    <t xml:space="preserve">Timber Fire Rated Doors to BS 476-22:1987 </t>
  </si>
  <si>
    <t xml:space="preserve">Metal Fire Rated Doors to BS 476-22:1987 </t>
  </si>
  <si>
    <t xml:space="preserve">Mild steel gate </t>
  </si>
  <si>
    <t>Steel gate, overall size 6000 x 4000mm high in 2No.equal leaves size 2000mm x 4000mm comprising 40 x 40 x 2mm RHS frames 40 x 25 x 1.5mm RHS middle horizontal members at 950mm centres, 40 x 25 x 1.5mm RHS alternating intermediate vertical frames at 125mm centres with iron spikes to approval on the opposite side anchored to 100 x 100 x 3mm RHS frames all round ;include one coat of primer before fixing ,one undercoat and two finishing coats of gloss oil paint to the approval of the Architect(Main entry gate)</t>
  </si>
  <si>
    <t>Supply and fix purpose made mild steel roller shutter overall size 1800x 3350mm high; complete with 100x100x3mm thick mild steel SHS all round ; shutter to comprise door panel with folding slates ,socket head screws with pins ,flange platesaiming pully ,locking box and steel bar pedestal fixed to floor ;include one coat of primer before fixing ,one undercoat and two finishing coats of gloss oil paint to the approval of the Architect (Main Tower Entrance )</t>
  </si>
  <si>
    <t xml:space="preserve">Roller shutters-continued </t>
  </si>
  <si>
    <t xml:space="preserve">SUB -TOTAL 1 </t>
  </si>
  <si>
    <t xml:space="preserve">900 X 2100mm high  fire exit doors including all frames and accessories </t>
  </si>
  <si>
    <r>
      <rPr>
        <b/>
        <i/>
        <u/>
        <sz val="10"/>
        <rFont val="Arial"/>
        <family val="2"/>
      </rPr>
      <t>Less</t>
    </r>
    <r>
      <rPr>
        <b/>
        <i/>
        <sz val="10"/>
        <rFont val="Arial"/>
        <family val="2"/>
      </rPr>
      <t xml:space="preserve"> Salvage material</t>
    </r>
  </si>
  <si>
    <r>
      <t xml:space="preserve">Provide a Provisional Sum of </t>
    </r>
    <r>
      <rPr>
        <b/>
        <sz val="10"/>
        <rFont val="Arial"/>
        <family val="2"/>
      </rPr>
      <t>USD 15,000</t>
    </r>
    <r>
      <rPr>
        <sz val="10"/>
        <rFont val="Arial"/>
        <family val="2"/>
      </rPr>
      <t xml:space="preserve"> for the Supply, installation, testing and commissioning of all the equipment and infrastructure (conduits, cabling, racks, power suppliers, </t>
    </r>
    <r>
      <rPr>
        <b/>
        <sz val="10"/>
        <rFont val="Arial"/>
        <family val="2"/>
      </rPr>
      <t xml:space="preserve">furniture </t>
    </r>
    <r>
      <rPr>
        <sz val="10"/>
        <rFont val="Arial"/>
        <family val="2"/>
      </rPr>
      <t>etc..) for the Command Control Room as defined in this document.                                                                 Minimum requirements for supplied furniture to include :-             3600 x 1200mm  work table ; 4No Orthopedic chairs ; 4No 120x40x90mm high lockable cabinet ;Monitor support stands ;customised grommets on workstations</t>
    </r>
  </si>
  <si>
    <t>FIRE DOORS ROLLER SHUTTERS &amp; GATES-CONTINUED</t>
  </si>
  <si>
    <t>FIRE DOORS , ROLLER SHUTTERS &amp; GATES</t>
  </si>
  <si>
    <t>FIRE DOORS ,ROLLER SHUTTERS &amp; GATES</t>
  </si>
  <si>
    <t>BILL NO 4</t>
  </si>
  <si>
    <t>The works are to be carried out  comprise Supply, Installation, Configuration, Testing and Commissioning of  Integrated Security Management System (ISMS)  and associated civil, electrical and mechanical works at Reonsurance Plaza Kisumu.</t>
  </si>
  <si>
    <t>Advance payment shall be guided by the  General Conditions of Contract (Clause 49) and the Special Conditions of Contract included with this tender document .</t>
  </si>
  <si>
    <t xml:space="preserve">Allow for preparing and submitting all operation manuals, test reports and all other handover documents. A minimum of 3 copies of each drawing ,manual ,report ,datasheet e.t.c will be required from the Contractor upon the Employer or Project consultants request . The Main Contractor will be expected to furnish the requested drawings within seven after the requested is formally issued in writing by either the Employer or the project consultants . </t>
  </si>
  <si>
    <r>
      <t>Period of Final Measurement</t>
    </r>
    <r>
      <rPr>
        <sz val="10"/>
        <rFont val="Arial"/>
        <family val="2"/>
      </rPr>
      <t xml:space="preserve">          6 Months from Practical completion</t>
    </r>
  </si>
  <si>
    <t>Prices will be inserted against items of Preliminaries in the contractor's priced Bills of Quantities and Specification. Note that the currency to be used  for purposes of pricing is the american dollar (USD).</t>
  </si>
  <si>
    <t>SECTION NO. 03</t>
  </si>
  <si>
    <t xml:space="preserve">MECHANICAL &amp; ELECTRICAL INSTALLATIONS </t>
  </si>
  <si>
    <t>SECTION NO. 03:  MECHANICAL,  ELECTRICAL &amp; PLUMBING INSTALLATION WORKS</t>
  </si>
  <si>
    <t>RATES TO INCLUDE VAT</t>
  </si>
  <si>
    <t xml:space="preserve">ITEM </t>
  </si>
  <si>
    <t>UNIT</t>
  </si>
  <si>
    <t>QTY</t>
  </si>
  <si>
    <t xml:space="preserve">RATE </t>
  </si>
  <si>
    <t>TOTAL</t>
  </si>
  <si>
    <t>NO.</t>
  </si>
  <si>
    <t xml:space="preserve">LIGHTING AND POWER </t>
  </si>
  <si>
    <t>Final sub-circuits complete with accessories and fittings as detailed</t>
  </si>
  <si>
    <t>below wired in 20mm diameter conduits clipped onto the ceiling using</t>
  </si>
  <si>
    <t>spacer saddles on one part and in partitioning board on the other part.</t>
  </si>
  <si>
    <t>Lighting points and emergency exit kit, wired in 3x1.5mm sq single</t>
  </si>
  <si>
    <t>core cables for one/two way switching</t>
  </si>
  <si>
    <t>Lighting points, wired in 3x2.5mm sq single core cables for one-two</t>
  </si>
  <si>
    <t>way switching</t>
  </si>
  <si>
    <t>13A single power points, wired in 3x 2.5mm sq single core cables</t>
  </si>
  <si>
    <t>in ring circuit enclosed and concealed in PVC conduits</t>
  </si>
  <si>
    <t>13A twin power points, wired in 3x 2.5mm sq single core cables in</t>
  </si>
  <si>
    <t>ring circuit enclosed and concealed PVC conduits</t>
  </si>
  <si>
    <t>in ring circuit enclosed in trunking</t>
  </si>
  <si>
    <t>ring circuit enclosed in trunking</t>
  </si>
  <si>
    <t>15A Non standard socket outlet point, wired using 3 x 4.0mm2 single</t>
  </si>
  <si>
    <t>core PVC insulated copper cable drawn in 25mm dia. PVC heavy</t>
  </si>
  <si>
    <t>gauge conduit but without the outlet plate</t>
  </si>
  <si>
    <t>200x50mm 2 compartment powder coated metallic trunking complete</t>
  </si>
  <si>
    <t>with tees, crossover, bends end cap, jacking brackets etc.</t>
  </si>
  <si>
    <t>150x50mm 2 compartment powder coated metallic trunking complete</t>
  </si>
  <si>
    <t>4X32mm diameter PVC conduits for interlinking trunking where it has</t>
  </si>
  <si>
    <t>to pass in the floor. Otherwise all trunking crossing the doors should</t>
  </si>
  <si>
    <t>go above it</t>
  </si>
  <si>
    <t>Single outlet phase plate for the trunking. This should be the same</t>
  </si>
  <si>
    <t xml:space="preserve">colour as the trunking and coated at the same time as trunking.  </t>
  </si>
  <si>
    <t xml:space="preserve">Ditto but Twin outlet phase plate for the trunking. </t>
  </si>
  <si>
    <t>TOTAL CARRIED FORWARD TO COLLECTION PAGE</t>
  </si>
  <si>
    <t>Extract fan outlet points, wired in 2x 4mm sq + 2.5mm sq ECC</t>
  </si>
  <si>
    <t>single core cables enclosed and concealed in PVC conduits</t>
  </si>
  <si>
    <t>Air conditioning, turnstiles points outlet points, wired in 2x 4mm sq +</t>
  </si>
  <si>
    <t>2.5mm sq ECC single core cables enclosed and concealed in 25mm</t>
  </si>
  <si>
    <t>PVC conduits and saddles</t>
  </si>
  <si>
    <t>Public address system outlet point drawn inside 25mm dia.Galvanized</t>
  </si>
  <si>
    <t>steel heavy gauge conduits concealed in the floor and walls to roof top</t>
  </si>
  <si>
    <t>but with the outlet plate, circular box and complete with flexible</t>
  </si>
  <si>
    <t>connectors and saddles</t>
  </si>
  <si>
    <t>Magnetic loop vehicle detector, outlet point drawn inside 25mm</t>
  </si>
  <si>
    <t>dia.Galvanized steel heavy gauge conduits concealed in the floor and</t>
  </si>
  <si>
    <t>walls to roof top but with the outlet plate, circular box and complete with</t>
  </si>
  <si>
    <t>flexible connectors and saddles</t>
  </si>
  <si>
    <t>CCTV/License plate recognition system outlet point drawn inside</t>
  </si>
  <si>
    <t>25mm dia.Galvanized/ stainless steel heavy gauge conduits</t>
  </si>
  <si>
    <t>concealed in the floor and walls to roof top but with the outlet plate,</t>
  </si>
  <si>
    <t>circular box and complete with flexible connectors and saddles</t>
  </si>
  <si>
    <t>Walk through metal detection gate outlet points enclosed and</t>
  </si>
  <si>
    <t>concealed in 25mm diameter Galvanized/Stainless steel conduits,</t>
  </si>
  <si>
    <t>door frame or through the metal trunking whichever way is convenient</t>
  </si>
  <si>
    <t>and with saddles at regular intervals.</t>
  </si>
  <si>
    <t>Luggage scanners and gun shooting detector outlet points enclosed</t>
  </si>
  <si>
    <t>and concealed in 25mm diameter Galvanized/Stainless steel conduits,</t>
  </si>
  <si>
    <t>Turnstiles outlet points enclosed and concealed in 25mm diameter</t>
  </si>
  <si>
    <t>Galvanized/Stainless steel conduits, door frame or through the metal</t>
  </si>
  <si>
    <t>trunking whichever way is convenient and with saddles at regular</t>
  </si>
  <si>
    <t>intervals.</t>
  </si>
  <si>
    <t>Security door, magnetic door contact and access control outlet points</t>
  </si>
  <si>
    <t>enclosed and concealed in 25mm diameter Galvanized/stainless steel</t>
  </si>
  <si>
    <t>conduits, door frame or through the metal trunking whichever way is</t>
  </si>
  <si>
    <t>convenient  and with saddles at regular intervals</t>
  </si>
  <si>
    <t>Emergency kit consisting of the relay box, power supply, emergency</t>
  </si>
  <si>
    <t>breakglass, electromagnetic lock, intrusion alarm point, but without</t>
  </si>
  <si>
    <t>access control outlet points enclosed and concealed in 25mm</t>
  </si>
  <si>
    <t>diameter Galvanized/stainless steel conduits, door frame or through</t>
  </si>
  <si>
    <t>the metal trunking whichever way is convenient  and with saddle. Refer</t>
  </si>
  <si>
    <t>to drawings</t>
  </si>
  <si>
    <t>Panic Buttons outlet outlet points enclosed and concealed in 25mm</t>
  </si>
  <si>
    <t>the metal trunking whichever way is convenient  and with saddles at</t>
  </si>
  <si>
    <t>regular intervals.</t>
  </si>
  <si>
    <t>IP and Video Intercom outlet points enclosed and concealed in 25mm</t>
  </si>
  <si>
    <t>diameter Galvanized/Stainless steel conduits, door frame or through</t>
  </si>
  <si>
    <t>the metal trunking whichever way is convenient and with saddles at</t>
  </si>
  <si>
    <t>STABILISED POWER POINTS</t>
  </si>
  <si>
    <t>below and marked in red UPS power</t>
  </si>
  <si>
    <t>in ring circuit enclosed in trunking from DB 'B' to outlet points as</t>
  </si>
  <si>
    <t>indicated in the drawing</t>
  </si>
  <si>
    <t xml:space="preserve">Allow for attendance to the UPS subcontractor </t>
  </si>
  <si>
    <t>Allow for provision of flexible conduits for all exposed</t>
  </si>
  <si>
    <t>LIGHT FITTINGS AND ACCESSORIES</t>
  </si>
  <si>
    <t>Lighting control accessories complete with wiring terminations and</t>
  </si>
  <si>
    <t>fixing materials</t>
  </si>
  <si>
    <t>Provide rates for supply &amp; fixing the following Electrical Fittings and</t>
  </si>
  <si>
    <t xml:space="preserve">accessories </t>
  </si>
  <si>
    <t>6A One gang one way as MK</t>
  </si>
  <si>
    <t>6A Two gang two way as MK</t>
  </si>
  <si>
    <t>6A Three gang two way as MK</t>
  </si>
  <si>
    <t xml:space="preserve">6A Architrave switch as MK </t>
  </si>
  <si>
    <t>Lighting fittings as shown in the drawings complete with control</t>
  </si>
  <si>
    <t>gears and lamps:-</t>
  </si>
  <si>
    <t>600x600mm, LED PANELS recessed/Surface mounted light fitting a clear</t>
  </si>
  <si>
    <t>diffuser as Vtac with voltage range of 95V to 265V AC</t>
  </si>
  <si>
    <t>1200mm, 1x28W  Fluorescent fittings with CAT2 Mirror bright louvres</t>
  </si>
  <si>
    <t xml:space="preserve">as OSRAM </t>
  </si>
  <si>
    <t>IP65 Olympic LED  flood range, black. 
50,000hour average lamp</t>
  </si>
  <si>
    <t xml:space="preserve">
life.100o beam angle. Highly Energy 
efficient fitting as Nikkon or</t>
  </si>
  <si>
    <t>equivalent and approved</t>
  </si>
  <si>
    <t>Self illuminated Emergency Exit light with sign as RR With arrows</t>
  </si>
  <si>
    <t>for directions</t>
  </si>
  <si>
    <t>Supply and install power point accessories &amp; equipment complete</t>
  </si>
  <si>
    <t>with associated wiring terminations &amp; fixing materials</t>
  </si>
  <si>
    <t>13amps single switched  screw less power socket outlet plate in</t>
  </si>
  <si>
    <t>Ivory white finish glad and as Crabtree or MK S2757DP WHI</t>
  </si>
  <si>
    <t>13amps twin switched screw less power socket outlet plate in Ivory</t>
  </si>
  <si>
    <t>white finish and as Crabtree or MK S2747DP WHI</t>
  </si>
  <si>
    <t>13amps NON Standard twin switched socket outlet plate for UPS</t>
  </si>
  <si>
    <t xml:space="preserve">power and as MK or equivalent and approved.  </t>
  </si>
  <si>
    <r>
      <t xml:space="preserve"> </t>
    </r>
    <r>
      <rPr>
        <b/>
        <sz val="10"/>
        <rFont val="Arial"/>
        <family val="2"/>
      </rPr>
      <t>Complete with Top Plugs</t>
    </r>
  </si>
  <si>
    <t>13amps NON Standard single switched socket outlet plate for UPS</t>
  </si>
  <si>
    <t>Complete with Top Plugs</t>
  </si>
  <si>
    <t>20A  DP  screw less switch in Ivory white finish with neon indicator</t>
  </si>
  <si>
    <t>and as Crabtree or MK S8423 WHI</t>
  </si>
  <si>
    <t>Single Screw less Blanking covers in Ivory white finish finish for data</t>
  </si>
  <si>
    <t xml:space="preserve">outlet points as Crabtree or MK S3827 WHI </t>
  </si>
  <si>
    <t>Twin Screw less Blanking covers in Ivory white finish finish for data</t>
  </si>
  <si>
    <t>outlet points as Crabtree or MK S3828 WHI</t>
  </si>
  <si>
    <t>Universal 360 degrees PIR Recessed or surface mounted Lighting</t>
  </si>
  <si>
    <t>control available in standard or remote control. Time settings 10sec</t>
  </si>
  <si>
    <t>to 40min adjustable as Robus</t>
  </si>
  <si>
    <t>LIGHTING AND POWER COLLECTION PAGE</t>
  </si>
  <si>
    <t>TOTAL BROUGHT FORWARD FROM:</t>
  </si>
  <si>
    <t xml:space="preserve"> </t>
  </si>
  <si>
    <t>TOTAL CARRIED FORWARD TO ELECTRICAL SUMMARY PAGE</t>
  </si>
  <si>
    <t>POWER DISTRIBUTION</t>
  </si>
  <si>
    <t>Supply, install and commission the following: -</t>
  </si>
  <si>
    <t>38mm diameter sub mains PVC HG conduit for equipments</t>
  </si>
  <si>
    <t>complete with bends, coupler saddles etc.</t>
  </si>
  <si>
    <t>50mm diameter sub mains PVC HG conduit for equipments</t>
  </si>
  <si>
    <t>100mm diameter HG PVC conduits for fibre optic link complete with</t>
  </si>
  <si>
    <t xml:space="preserve">bends, coupler. saddles etc. </t>
  </si>
  <si>
    <t>300x50mm metallic perforated cable tray, atleast 2.0mm thick</t>
  </si>
  <si>
    <t>complete complete with tees, crossover, bends end cap, jacking,</t>
  </si>
  <si>
    <t>mounting brackets etc. and bonded to earth The cable tray to</t>
  </si>
  <si>
    <t>have cover.</t>
  </si>
  <si>
    <t>200x50mm metallic perforated cable tray, atleast 2.0mm thick</t>
  </si>
  <si>
    <t>150x50mm metallic perforated cable tray, atleast 2.0mm thick</t>
  </si>
  <si>
    <t>100x50mm metallic perforated cable tray complete complete with</t>
  </si>
  <si>
    <t>tees, crossover, bends end cap, jacking, mounting brackets etc.</t>
  </si>
  <si>
    <t>and bonded to earth</t>
  </si>
  <si>
    <t>12 way TPN Distribution Board ncorporation 100A integral isolator,</t>
  </si>
  <si>
    <t>lockable cover and labelling but without MCB's and as Schneider Acti9</t>
  </si>
  <si>
    <t>screw less with lock and key.</t>
  </si>
  <si>
    <t>10 way SPN Distribution Board DB'B' incorporation 100A integral</t>
  </si>
  <si>
    <t>isolator, lockable cover and labelling but without MCB's and as  as</t>
  </si>
  <si>
    <t>Schneider Acti9 screw less with lock and key.</t>
  </si>
  <si>
    <t>Single phase MCB's rating as in schematics</t>
  </si>
  <si>
    <t>Three phase MCB's rating as in schematics</t>
  </si>
  <si>
    <t>Blanking plates</t>
  </si>
  <si>
    <t>TOTAL CARRIED FORWARD TO NEXT PAGE</t>
  </si>
  <si>
    <t>TOTAL BROUGHT FORWARD FROM PREVIOUS PAGE</t>
  </si>
  <si>
    <t>2C,10mm2 PVCSWAPVC Copper cables for terminating the single</t>
  </si>
  <si>
    <t>phase machine isolators complete with their shrouds and cable</t>
  </si>
  <si>
    <t>glands drawn in 32mm diameter PVC heavy gauge conduits</t>
  </si>
  <si>
    <t>4C,10mm2 PVCSWAPVC Copper cables for terminating the three</t>
  </si>
  <si>
    <t xml:space="preserve">glands drawn in 32mm diameter PVC heavy gauge conduits </t>
  </si>
  <si>
    <t>2C,6mm2 PVCSWAPVC Copper cables for terminating the three</t>
  </si>
  <si>
    <t>Three phase power outlet point wired in 4x10mm2 PVC insulated</t>
  </si>
  <si>
    <t>Copper cables for terminating complete with their shrouds and</t>
  </si>
  <si>
    <t xml:space="preserve">cable glands drawn in 32mm diameter PVC heavy gauge conduits </t>
  </si>
  <si>
    <t>3 PIN Self locking single  phase socket outlet point socket with both</t>
  </si>
  <si>
    <t>male and female plugs as CLIPSAL</t>
  </si>
  <si>
    <t>4C, 25mm2 PVC/SWA/PVC copper cable for distribution of power</t>
  </si>
  <si>
    <t xml:space="preserve">from meter board to DB'A' in 50mm diameter conduit </t>
  </si>
  <si>
    <t>Cable glands and shroud for terminating 4C, 25mm2 PVC/SWA/PVC</t>
  </si>
  <si>
    <t>copper cable</t>
  </si>
  <si>
    <t>Cable glands and shroud for terminating 4C, 10mm2 PVC/SWA/PVC</t>
  </si>
  <si>
    <t>Cable dressing in the riser duct and existing DB's to Engineers</t>
  </si>
  <si>
    <t>satisfaction and approval. Labelling of all Outgoers from both existing</t>
  </si>
  <si>
    <t>and new DBs with engraved labels.</t>
  </si>
  <si>
    <t>Earthing and bonding to the existing Earthing system for all power</t>
  </si>
  <si>
    <t>boards and metallic equipment through a 38mm diameter PVC heavy</t>
  </si>
  <si>
    <t>gauge conduit lead-in duct and bonded to the board using 16mm2</t>
  </si>
  <si>
    <t>SC cable to approval</t>
  </si>
  <si>
    <t>Ditto but dedicated to UPS power</t>
  </si>
  <si>
    <t>Photo cell kit of photo cell, socket and bracket Type Thorn</t>
  </si>
  <si>
    <t>Qpk or approved equivalent for additional external lighting</t>
  </si>
  <si>
    <t>Attendance to mechanical and security subcontractor</t>
  </si>
  <si>
    <t>item</t>
  </si>
  <si>
    <t>42U Powder coated size 800x1200x2000mm free standing cabinet</t>
  </si>
  <si>
    <t>complete with locking mesh door, 4 fans 6 power outlet Power cable</t>
  </si>
  <si>
    <t>1No. Sollatek surge protector, and signal grounding key. as TOTEM</t>
  </si>
  <si>
    <t>15U Powder coated size 760x600x600mm wall mounted cabinet</t>
  </si>
  <si>
    <t>1No. C19 and C13 10 way Sollatek surge protector, and signal</t>
  </si>
  <si>
    <t>grounding key. as TOTEM</t>
  </si>
  <si>
    <t>Adequate flexible conduits for managing any exposed cables for the</t>
  </si>
  <si>
    <t>whole security system installation</t>
  </si>
  <si>
    <t>125 A TPN change over switch/Manual bypass switch</t>
  </si>
  <si>
    <t>63A TPN isolator as MEM or equal and approved</t>
  </si>
  <si>
    <t>32A SP Isolator as MEMABB</t>
  </si>
  <si>
    <t>32A TP Isolator as MEMABB</t>
  </si>
  <si>
    <t>45A TP Isolator as MEMABB</t>
  </si>
  <si>
    <t>UPS INSTALLATION</t>
  </si>
  <si>
    <t>Supply, deliver to site, install, test and commission a 20KVA three</t>
  </si>
  <si>
    <t>phase in three phase out, Uninterruptible Power Supply complete</t>
  </si>
  <si>
    <t>with bypass switch as APC/Equal and equivalent with the provided in</t>
  </si>
  <si>
    <t>the specification and summarized below :-</t>
  </si>
  <si>
    <t>(Product Catalogue to be attached)</t>
  </si>
  <si>
    <t>a) Rating   20KVA</t>
  </si>
  <si>
    <t>b) Adequate Battery</t>
  </si>
  <si>
    <t>c) Back up time at 100% load – 30min</t>
  </si>
  <si>
    <t>d) Input Voltage 290 – 480V</t>
  </si>
  <si>
    <t>e) Input power factor 0.95</t>
  </si>
  <si>
    <t>f) Input frequency 45 – 65 Hz</t>
  </si>
  <si>
    <t>g) Output Voltage 415V +_ 1%</t>
  </si>
  <si>
    <t>h) Output frequency 50Hz</t>
  </si>
  <si>
    <t>i) IP20</t>
  </si>
  <si>
    <t>j) Noise level 40-55dB</t>
  </si>
  <si>
    <t>k) Multi-function LCD status and control console</t>
  </si>
  <si>
    <t>l) Audible and visible alarms prioritized by severity</t>
  </si>
  <si>
    <t>m) Emergency Power Off (EPO)</t>
  </si>
  <si>
    <t>n) Predictive failure notification</t>
  </si>
  <si>
    <t>o) Automatic restart of loads after UPS shutdown</t>
  </si>
  <si>
    <t xml:space="preserve">p) Manual bypass switch </t>
  </si>
  <si>
    <t>p) Isolator switch</t>
  </si>
  <si>
    <t>To be environmental friendly</t>
  </si>
  <si>
    <t>No</t>
  </si>
  <si>
    <t>Ditto as A but 10kVA with batteries for 15 Minutes autonomy</t>
  </si>
  <si>
    <t>2U, 1.5KVA Double Conversion Online UPS Including batteries for</t>
  </si>
  <si>
    <t>15 minutes autonoomy.</t>
  </si>
  <si>
    <t>2U, 3KVA Double Conversion Online UPS Including batteries for 15</t>
  </si>
  <si>
    <t>minutes autonoomy.</t>
  </si>
  <si>
    <t>6KVA Smart APC UPS for the above metal detector among other</t>
  </si>
  <si>
    <t>scanners including batteries for 15 minutes autonomy.</t>
  </si>
  <si>
    <t>Any other item required for proper operation of the UPS;</t>
  </si>
  <si>
    <t>(Specify)</t>
  </si>
  <si>
    <t>Note: The contractor shall provide a load bank for testing all the</t>
  </si>
  <si>
    <t>UPS's in the project.</t>
  </si>
  <si>
    <t>AUTOMATIC VOLTAGE STABILIZER</t>
  </si>
  <si>
    <t>Supply, install &amp; commission a 30KVA Automatic three phase</t>
  </si>
  <si>
    <t>voltage Stabilizer (AVS) as ORTEA SIRIUS or equal/equivalent  and</t>
  </si>
  <si>
    <t>approved with the following specifications: -</t>
  </si>
  <si>
    <t>Attach product catalogues</t>
  </si>
  <si>
    <t>i) Frequency 50Hz</t>
  </si>
  <si>
    <t>ii) Admitted Load Variation from 0 up to 100%</t>
  </si>
  <si>
    <t>iii) Admitted Load Unbalance up to 100%</t>
  </si>
  <si>
    <t>iv) Mains Waveform Distortion Increment &lt;0.2%</t>
  </si>
  <si>
    <t>v) Cooling Natural  Air (aided over 40OC)</t>
  </si>
  <si>
    <t>vi) Ambient Temperature -15/+45OC</t>
  </si>
  <si>
    <t>vii) Storage Temperature -25/+60OC</t>
  </si>
  <si>
    <t>viii) Input Voltage 415+_20%</t>
  </si>
  <si>
    <t>ix) Output voltage 415+_1%</t>
  </si>
  <si>
    <t>ix) Admitted Overload 200% 2min</t>
  </si>
  <si>
    <t>x) Colour RAL 7032</t>
  </si>
  <si>
    <t>xi) Protection IP 44</t>
  </si>
  <si>
    <t>xii) LCD/Digital two multi- task digital network analyzers</t>
  </si>
  <si>
    <t>xiii) Regulator overload protection - digital standby control</t>
  </si>
  <si>
    <t>xiiv) Communication system  - Ethernet/GPRS/USB</t>
  </si>
  <si>
    <t>xv) In built manual bypass</t>
  </si>
  <si>
    <t>Ditto as above but 16KVA</t>
  </si>
  <si>
    <t>MEM Manual Bypass switch and 2NO. 125A MCCBs</t>
  </si>
  <si>
    <t>Sollatek power surge protector</t>
  </si>
  <si>
    <t>Allow for 160A MCCB for tapping power from the main board</t>
  </si>
  <si>
    <t>4C, 25mm2 PVC/SWA/PVC cable for AVR terminations complete</t>
  </si>
  <si>
    <t>with cable glands and shrouds</t>
  </si>
  <si>
    <t>Allow for 160A MCCB breaker as NSX schneider electric complete</t>
  </si>
  <si>
    <t>with an enclosure and lockable.</t>
  </si>
  <si>
    <t>Earthing comprising of copper earth electrode of size 1500mm long</t>
  </si>
  <si>
    <t>x15mm diameter enclosed by a concrete manhole of size</t>
  </si>
  <si>
    <t>450x450x450mm with removable concrete cover and a 38mm diameter</t>
  </si>
  <si>
    <t>PVC heavy gauge conduit lead-in duct and bonded to the AVR</t>
  </si>
  <si>
    <t>Allow for interconnection between LV Switch board and AVR by a</t>
  </si>
  <si>
    <t>qualified electrician</t>
  </si>
  <si>
    <t xml:space="preserve">Any other item required for proper operation of the AVR; Specify </t>
  </si>
  <si>
    <t>TOTAL CARRIED FORWARD TO ELECTRICAL  SUMMARY PAGE</t>
  </si>
  <si>
    <t>AIR CONDITIONING AND MECHANICAL VENTILATION SYSTEM</t>
  </si>
  <si>
    <t>RATE</t>
  </si>
  <si>
    <t>KSHs</t>
  </si>
  <si>
    <t>SPLIT SYSTEM</t>
  </si>
  <si>
    <r>
      <t>Supply and install a split air-conditioning unit</t>
    </r>
    <r>
      <rPr>
        <b/>
        <sz val="10"/>
        <rFont val="Arial"/>
        <family val="2"/>
      </rPr>
      <t xml:space="preserve"> inverter type</t>
    </r>
    <r>
      <rPr>
        <sz val="10"/>
        <rFont val="Arial"/>
        <family val="2"/>
      </rPr>
      <t xml:space="preserve"> complete</t>
    </r>
  </si>
  <si>
    <t>as described below,</t>
  </si>
  <si>
    <t xml:space="preserve">The outdoor unit shall be mounted on the wall and be provided
</t>
  </si>
  <si>
    <t>with purpose-made aluminium painted steel angle iron frame</t>
  </si>
  <si>
    <t>cage complete with anti-vibration rubber mountings. The outdoor</t>
  </si>
  <si>
    <t xml:space="preserve">unit to match the cooling coil unit. </t>
  </si>
  <si>
    <t>The indoor unit shall be wall mounted type using bolts, nuts, spring</t>
  </si>
  <si>
    <t>washer and plate washer on the position shown on the approved working</t>
  </si>
  <si>
    <t>drawings. The indoor unit shall be capable of removing microscopic</t>
  </si>
  <si>
    <t>contaminants and dust using reusable filter.</t>
  </si>
  <si>
    <t xml:space="preserve">The system  to be supplied complete with the following:  </t>
  </si>
  <si>
    <t>.Fully charged with R410A gas</t>
  </si>
  <si>
    <t>.A wireless remote control</t>
  </si>
  <si>
    <t>.Ground mounting kit</t>
  </si>
  <si>
    <t>.Interconnecting piping with flared connections</t>
  </si>
  <si>
    <t>.Wired controls</t>
  </si>
  <si>
    <t>.Low temperature kit</t>
  </si>
  <si>
    <t>.Auto Restart</t>
  </si>
  <si>
    <t>.Time delay safety function</t>
  </si>
  <si>
    <t>.Service valves</t>
  </si>
  <si>
    <t>.3-step fan speed</t>
  </si>
  <si>
    <t>11.2 kW high wall mounted Inverter type split unit complete with its</t>
  </si>
  <si>
    <t>outdoor, the units (Duty &amp; standby)</t>
  </si>
  <si>
    <t>Refrigeration Pipework</t>
  </si>
  <si>
    <t>A set of refrigeration pipework including 25mm Amaflex insulation for</t>
  </si>
  <si>
    <t>both the liquid and gas lines.</t>
  </si>
  <si>
    <t>Surge Protector</t>
  </si>
  <si>
    <t>1 Phase Power protection unit as Sollatek or equal and approved.</t>
  </si>
  <si>
    <t>Isolators</t>
  </si>
  <si>
    <t>1 Phase power isolators as Clipsal/Katko or equal and approved.</t>
  </si>
  <si>
    <t>Drain</t>
  </si>
  <si>
    <t>32mm PVC condensate drainage pipework including bends, clips,</t>
  </si>
  <si>
    <t>joints and tees in the running lengths of the pipe to the nearest waste</t>
  </si>
  <si>
    <t>water point.</t>
  </si>
  <si>
    <t>Trunking</t>
  </si>
  <si>
    <t>Allow for 100 x 50mm powder coated steel sheet  trunking mounted</t>
  </si>
  <si>
    <t>on the wall or ceiling with wall matching colour as shall be directed</t>
  </si>
  <si>
    <t>on site, for  concealing the refrigerant and drain pipes.</t>
  </si>
  <si>
    <t>Electrical Works</t>
  </si>
  <si>
    <t>Allow for associated electrical works including but not limited to</t>
  </si>
  <si>
    <t>wiring from local isolators provided by others within one meter to all</t>
  </si>
  <si>
    <t>indoor units, outdoor units and control system.  Allow for labeling of</t>
  </si>
  <si>
    <t>all the circuits and equipment.</t>
  </si>
  <si>
    <t xml:space="preserve">Cleaning and Flushing the Installation
</t>
  </si>
  <si>
    <t>Allow for cleaning and flushing the whole installation with appropriate</t>
  </si>
  <si>
    <t>medium before charging the system with refrigerant.</t>
  </si>
  <si>
    <t xml:space="preserve">Training of maintenance staff and operators
</t>
  </si>
  <si>
    <t>Allow for training of personnel on the operation and maintenance of</t>
  </si>
  <si>
    <t>the air conditioning installation. The training to be structured such</t>
  </si>
  <si>
    <t>that the personnel will undergo a course on the working of the</t>
  </si>
  <si>
    <t>machines, operations, settings, trouble shooting and maintenance</t>
  </si>
  <si>
    <t>of the machines.</t>
  </si>
  <si>
    <t>Automation of the AC for cctv Room and the Server room.</t>
  </si>
  <si>
    <t>Allw for scheduling of the AC in such a way that a pair for control room</t>
  </si>
  <si>
    <t>will work together alternaingly in hours as the client/engineer may</t>
  </si>
  <si>
    <t>deem fit.</t>
  </si>
  <si>
    <t>Testing and Commissioning</t>
  </si>
  <si>
    <t>Allow for testing and commissioning of the entire system installations</t>
  </si>
  <si>
    <t>to the satisfaction of the Engineer.</t>
  </si>
  <si>
    <t xml:space="preserve">Any other item required for proper operation of the AC units; Specify </t>
  </si>
  <si>
    <t xml:space="preserve">MAIN SUMMARY FOR FOR AIR CONDITIONING &amp; MECHANICAL VENTILATION </t>
  </si>
  <si>
    <t xml:space="preserve"> AMOUNT  </t>
  </si>
  <si>
    <t xml:space="preserve"> USD </t>
  </si>
  <si>
    <t>BROUGHT FORWARD FROM</t>
  </si>
  <si>
    <t>TOTAL CARRIED FORWARD TO SUMMARY PAGE</t>
  </si>
  <si>
    <t>FIRE SUPPRESSION</t>
  </si>
  <si>
    <t>AMOUNT</t>
  </si>
  <si>
    <t>SECURITY SERVER ROOM (Room Void = 25m2)</t>
  </si>
  <si>
    <t>125lbs HFC 227ea cylinder filled with 125lbs HFC 227ea gas ,C/W:</t>
  </si>
  <si>
    <t>impulse discharge valve ,nipple, Victaulic coupling, mounting</t>
  </si>
  <si>
    <t>Strap,and Pressure gauge</t>
  </si>
  <si>
    <t>Impulse Valve Operator W/ Manual Strike Button Kit C/W impulve valve</t>
  </si>
  <si>
    <t>operator, reset tool, wire lead w/connector and impulse release.</t>
  </si>
  <si>
    <t xml:space="preserve">Pressure Switch (Low pressure) </t>
  </si>
  <si>
    <t>Discharge nozzle</t>
  </si>
  <si>
    <t>impulse valve operator w/manual strike button kit</t>
  </si>
  <si>
    <t>Extinguishing Control Panel (2) Detection Zone and Releasing Area</t>
  </si>
  <si>
    <t>(1) C/W 24VDC Back up Battery,</t>
  </si>
  <si>
    <t>SET</t>
  </si>
  <si>
    <t>Optical Smoke Detector With Base shield</t>
  </si>
  <si>
    <t>Abort Switch w/ back box, model;S111R-AB shield</t>
  </si>
  <si>
    <t>FIRE BELL 6"c/w back box, model HR-SHIELD</t>
  </si>
  <si>
    <t>Strobe horn c/w back box model, model P2R</t>
  </si>
  <si>
    <t>XENON / strobe light w/back box model SR</t>
  </si>
  <si>
    <t>Warning signs</t>
  </si>
  <si>
    <t>TOTAL CARRIED TO COLLECTION PAGE</t>
  </si>
  <si>
    <t>EXTERNAL</t>
  </si>
  <si>
    <t xml:space="preserve">Pipework </t>
  </si>
  <si>
    <t>Supply and install Schedule 40/GMS pipework and threaded fittings as</t>
  </si>
  <si>
    <t>follows:-</t>
  </si>
  <si>
    <t>25mm diameter pipe</t>
  </si>
  <si>
    <t>Lm.</t>
  </si>
  <si>
    <t>15mm diameter pipe</t>
  </si>
  <si>
    <t>Lm</t>
  </si>
  <si>
    <t>Bends</t>
  </si>
  <si>
    <t>25mm diameter bend</t>
  </si>
  <si>
    <t>15mm diameter bend</t>
  </si>
  <si>
    <t>Tees</t>
  </si>
  <si>
    <t>25mm diameter tee</t>
  </si>
  <si>
    <t>15mm diameter tee</t>
  </si>
  <si>
    <t>Sockets</t>
  </si>
  <si>
    <t>25mm diameter socket</t>
  </si>
  <si>
    <t>15mm diameter socket</t>
  </si>
  <si>
    <t>Unions</t>
  </si>
  <si>
    <t>25mm diameter unions</t>
  </si>
  <si>
    <t>15mm diameter unions</t>
  </si>
  <si>
    <t>Allow for Paintworks/Anchorage installations and Configurations</t>
  </si>
  <si>
    <t>PC</t>
  </si>
  <si>
    <t>sum</t>
  </si>
  <si>
    <t xml:space="preserve">Allow for electrical connection </t>
  </si>
  <si>
    <t xml:space="preserve">Allow for testing and commissioning </t>
  </si>
  <si>
    <t xml:space="preserve">              </t>
  </si>
  <si>
    <t xml:space="preserve"> TOTAL CARRIED TO COLLECTION PAGE</t>
  </si>
  <si>
    <t>PORTABLE FIRE EXTINGUISHERS</t>
  </si>
  <si>
    <t>Supply and install for following;</t>
  </si>
  <si>
    <t>Automatic Fire Extinguishers</t>
  </si>
  <si>
    <t>Supply and Install 6 Kg Auto fire extinguishers with</t>
  </si>
  <si>
    <t>the specifications as follows:</t>
  </si>
  <si>
    <t>1. Cylinder material: St12</t>
  </si>
  <si>
    <t>2. Max W. P: 14 bars</t>
  </si>
  <si>
    <t>3. Max Test Pressure: 25 bars</t>
  </si>
  <si>
    <t>4. Temp Range: -30 degrees to +60 degrees</t>
  </si>
  <si>
    <t>5. Out diameter: 302mm</t>
  </si>
  <si>
    <t>6. Cylinder Height: 245mm</t>
  </si>
  <si>
    <t>7. Weight: 12.36kg</t>
  </si>
  <si>
    <t>UL approved 9kg dry powder multi-purposed fire class A,B and C as</t>
  </si>
  <si>
    <t>manufactured by Angus Fire Armour ABC multipurpose model AP</t>
  </si>
  <si>
    <t>9K or equal and approved</t>
  </si>
  <si>
    <t>Ditto but water type</t>
  </si>
  <si>
    <t>Ditto but Co2</t>
  </si>
  <si>
    <t xml:space="preserve"> FIRE SUPPRESSTION &amp; FIGHTING COLLECTION PAGE</t>
  </si>
  <si>
    <t>GATE AUTOMATION SYSTEM</t>
  </si>
  <si>
    <t>SWING GATES</t>
  </si>
  <si>
    <t>Allow for Automation of 600Kgs double swing gate ( Gate provided</t>
  </si>
  <si>
    <t>by others). Each leaf of the double leaf gate is 2.5M and 300kgs.</t>
  </si>
  <si>
    <t>The equipment to come complete with motor, fixing plate, flashing</t>
  </si>
  <si>
    <t>light, photocells, key selector, fixing brackets and magnetic</t>
  </si>
  <si>
    <t>encoder. The gate should have provision for both manual control</t>
  </si>
  <si>
    <t>and remote control through wireless and wired system/medium.</t>
  </si>
  <si>
    <t>The Motor &amp; Control</t>
  </si>
  <si>
    <t xml:space="preserve">        a)  speed of 2.5m/s</t>
  </si>
  <si>
    <t>b) Input Voltage   240/415V</t>
  </si>
  <si>
    <t>c) Input power factor 0.95</t>
  </si>
  <si>
    <t>d) Input frequency 45 – 65 Hz</t>
  </si>
  <si>
    <t>e) IP20</t>
  </si>
  <si>
    <t>f) Noise level 40-55dB</t>
  </si>
  <si>
    <t>g) Multi-function LCD status and control console</t>
  </si>
  <si>
    <t>h) Audible and visible alarms prioritized by severity</t>
  </si>
  <si>
    <t>i) Emergency Power Off (EPO)</t>
  </si>
  <si>
    <t>j) Predictive failure notification</t>
  </si>
  <si>
    <t>k) Automatic restart of loads after power shutdown</t>
  </si>
  <si>
    <t>/black out</t>
  </si>
  <si>
    <t xml:space="preserve">l) Manual bypass switch </t>
  </si>
  <si>
    <t>m) Isolator switch</t>
  </si>
  <si>
    <t xml:space="preserve">          n)To be environmental friendly</t>
  </si>
  <si>
    <t>SLIDING GATES</t>
  </si>
  <si>
    <t>Ditto as A Above but sliding gate of 4M length.</t>
  </si>
  <si>
    <t>ROLLER SHUTTER</t>
  </si>
  <si>
    <t>Ditto as A above but for roller shutter</t>
  </si>
  <si>
    <t>Control panel</t>
  </si>
  <si>
    <t>The Contractor must provide a Gate Control Panel which is used to</t>
  </si>
  <si>
    <t>control a specified number of A, B &amp; C gates. The Gate Control</t>
  </si>
  <si>
    <t>Panel interconnects with the LCU HOV back panel</t>
  </si>
  <si>
    <t>Integration with security, Fire alarm and other systems in the</t>
  </si>
  <si>
    <t>building</t>
  </si>
  <si>
    <t>Testing and Commissioning gate Automation and Client Training</t>
  </si>
  <si>
    <t>Cables, connectors, isolators, Accessories &amp; Consumables for</t>
  </si>
  <si>
    <t>installations in A, B and C above (sandries)</t>
  </si>
  <si>
    <t>Any other item required for proper operation of the UPS; (Specify)</t>
  </si>
  <si>
    <t>PLUMBING &amp; DRAINAGE WORKS</t>
  </si>
  <si>
    <t>Duravit: D-code Wall Hung WC Suite In Vitreous China Consisting</t>
  </si>
  <si>
    <t>of P trap WC Pan and Heavy duty soft close toilet seat and cover</t>
  </si>
  <si>
    <t>Ref; #220909; #67390 -White in colour as  Jaguar, Roca  or</t>
  </si>
  <si>
    <t>Geberit concealed push-in flush valve complete with actutator plate</t>
  </si>
  <si>
    <t>as Alpha 01or equal and approved equivalent brand. Ref</t>
  </si>
  <si>
    <t>115.035.11.1 in white Alphine or satin finish</t>
  </si>
  <si>
    <t>070745. size 450 x 340mm or equal and approved,complete with bottle</t>
  </si>
  <si>
    <t>traps,screws and other assocories</t>
  </si>
  <si>
    <t>Sensorflow solo high rise washbasin mounted spout with integral</t>
  </si>
  <si>
    <t>sensor servicing valve and filter as Armitage shanks S8135AA</t>
  </si>
  <si>
    <t>(7991400CP) complete with label and ready for operation and</t>
  </si>
  <si>
    <t>connection to mains power supply</t>
  </si>
  <si>
    <t>Electric "Mediclinics" automatic touch free hand drier for electrical</t>
  </si>
  <si>
    <t>supply compatible with 220/240V 50Hz single phase supply and to</t>
  </si>
  <si>
    <t>be complete with a mounting plate, centrifugal fan and motor 2700</t>
  </si>
  <si>
    <t>rpm with thermal overload and radio suppression and 2100w spirally</t>
  </si>
  <si>
    <t>wound element with automatic re-setting thermal cut-out and wiring</t>
  </si>
  <si>
    <t>from local isolator. Ref :- M06A or equal and approved</t>
  </si>
  <si>
    <t>Duravit Toilet roll holder No 16329 size 150 x 150 mm</t>
  </si>
  <si>
    <t xml:space="preserve">Chrome plated double coat hook for wall mounting, as Hangsgrohe </t>
  </si>
  <si>
    <t>or equall and approved.</t>
  </si>
  <si>
    <t>Automatic soap dispenser with capacity of 1Ltr, touch free soap</t>
  </si>
  <si>
    <t>release mechanism,complete with fixing screws as Mediclinics Ref:</t>
  </si>
  <si>
    <t>DJF0038A or equal and approved.</t>
  </si>
  <si>
    <t>Bevelled edge, plain polished glass  mirror size 900x 600x6mm</t>
  </si>
  <si>
    <t>thick , fixed on the wall back to prevent against breakage.</t>
  </si>
  <si>
    <t>Paper towel dispenser as mediclinics, white steel epoxy #E05A or</t>
  </si>
  <si>
    <t>equal and approved.</t>
  </si>
  <si>
    <t>Urinal with sensor as Docol or Hansgrohe or approved equivalent</t>
  </si>
  <si>
    <t>urinal Divider as Duravit</t>
  </si>
  <si>
    <t>BROUGHT FROM PREVIOUS PAGE</t>
  </si>
  <si>
    <t>Allow for 100mm diameter golden brown uPVC drainage pipe extension</t>
  </si>
  <si>
    <t>to the existing sewer line complete with fittings and accessories</t>
  </si>
  <si>
    <t>lm</t>
  </si>
  <si>
    <t>Allow for 25mm diameter Indogreen  PN 25 PPR pipe extension to</t>
  </si>
  <si>
    <t>the water line complete with fittings and assessories</t>
  </si>
  <si>
    <t>25mm diameter isolation valves</t>
  </si>
  <si>
    <t>Allow for removal of existing sanitaryware</t>
  </si>
  <si>
    <t>STAINLESS STEEL KITCHEN SINK</t>
  </si>
  <si>
    <t>Heavy gauge Stainless steel kitchen sink as FRANKE "Quinline QLX</t>
  </si>
  <si>
    <t>621-120". Range cat. No. 101.0039.866 overall size 1200 x 500mm and</t>
  </si>
  <si>
    <t>bowl size 343 x 410 x 149mm. single bowl, single drainer complete with</t>
  </si>
  <si>
    <t xml:space="preserve">40mm diameter Chrome plate chain waste and plug, Chrome plated “P” </t>
  </si>
  <si>
    <t>trap  and 15mm diameter swivel sprout HANGSGROHE FOCUS swivel</t>
  </si>
  <si>
    <t>mixer tap. No. 13815000, 2No. 15mm Chrome plated angle valves as</t>
  </si>
  <si>
    <t>HANSGROHE "Angle Valve E" No. 13902000 Or Equal and approved</t>
  </si>
  <si>
    <t>UNDERSINK WATER HEATER</t>
  </si>
  <si>
    <t>10 litre Ariston water heater power 3kw or equal and approved</t>
  </si>
  <si>
    <t>FIRE BLANKET</t>
  </si>
  <si>
    <t>1.8metre x 1.2metre Fire Blanket manufactured to BS EN 1869:1997 and</t>
  </si>
  <si>
    <t>BSI Kite marked, with slim-line design with rigid plastic case, plastic</t>
  </si>
  <si>
    <t>that case can be wiped maintaining hygiene in kitchen environments,</t>
  </si>
  <si>
    <t>Includes hole so that the fire blanket can qui the fire blanket can</t>
  </si>
  <si>
    <t>quickly and easily be wall-mounted, hinged base and complete with</t>
  </si>
  <si>
    <t>toggles for quick and easy to use in the case of a fire emergency.</t>
  </si>
  <si>
    <t>KITCHEN HOOD</t>
  </si>
  <si>
    <t>Provide a portable, ductless kitchen hood as Bosch or equivalent and</t>
  </si>
  <si>
    <t>approved.</t>
  </si>
  <si>
    <t>TOTAL CARRIED FORWARD TO ELECTRICAL SUMMARY  PAGE</t>
  </si>
  <si>
    <t>ENVIRONMENTAL MONITORING SYSTEM</t>
  </si>
  <si>
    <t>EMS controller for the data center that would pro-actively &amp; remotely</t>
  </si>
  <si>
    <t>Price for GSM terminal and GSM lines for SMS alerts. Price to include</t>
  </si>
  <si>
    <t>configuration and testing to selected GSM numbers of kenya re</t>
  </si>
  <si>
    <t>security staff</t>
  </si>
  <si>
    <t xml:space="preserve">Rope water sensor completely connected to main EMS probe able </t>
  </si>
  <si>
    <t>to intelligently detect the presence of water or acid</t>
  </si>
  <si>
    <t xml:space="preserve">Smoke sensor for smoke detection completely connected to EMS </t>
  </si>
  <si>
    <t>Intelligent dual/ humidity sensor</t>
  </si>
  <si>
    <t>Intelligent digital AC power monitoring sensors</t>
  </si>
  <si>
    <t>Instrusion detection including door sensor</t>
  </si>
  <si>
    <t>Equipment installation, termination, programming and client training</t>
  </si>
  <si>
    <t>Testing and commissioning of the new installation</t>
  </si>
  <si>
    <t>Any other item required for proper operation of the network monitoring</t>
  </si>
  <si>
    <t>system</t>
  </si>
  <si>
    <t>CABLING INFRSTRUCTURE WORKS</t>
  </si>
  <si>
    <t>STRUCTURED CABLING WORKS</t>
  </si>
  <si>
    <t>Supply, install, lay and set to work structured cabling system drawn in</t>
  </si>
  <si>
    <t>trunking provided elsewhere: -</t>
  </si>
  <si>
    <t>Category 6A 4 pair UTP cable as Siemon fully wired for network points &amp;</t>
  </si>
  <si>
    <t>CCTV approximately 55 meters per point</t>
  </si>
  <si>
    <t>Category 6A 4 pair UTP 1m patch cord as Siemon</t>
  </si>
  <si>
    <t>Category 6A 4 pair UTP 3m patch cord as Siemon</t>
  </si>
  <si>
    <t>Category 6A 4 pair UTP 5m patch cord as Siemon</t>
  </si>
  <si>
    <t>Category 6A 24port patch panel as Siemon</t>
  </si>
  <si>
    <t>Category 6A 48port patch panel as Siemon</t>
  </si>
  <si>
    <t xml:space="preserve">2U Horizontal patch lead organiser </t>
  </si>
  <si>
    <t>24 port fiber panel</t>
  </si>
  <si>
    <t>Duplex Multimode SC connectors with adaptors</t>
  </si>
  <si>
    <t>Multimode fiber patchcords</t>
  </si>
  <si>
    <t>Rack mountable source tansfer switch with 2 inputs and 8 power</t>
  </si>
  <si>
    <t>outputs for 230/240V as APC</t>
  </si>
  <si>
    <t>Power distribution units (PDUs) with 8No power outputs to be</t>
  </si>
  <si>
    <t>mounted on main and distributor racks</t>
  </si>
  <si>
    <t>Testing and commisioning of the cabling works</t>
  </si>
  <si>
    <t>PUBLIC ADDRESS/SPEAKER CABLING</t>
  </si>
  <si>
    <t>Speaker points fully wired in 2 x 2.5 mm sq.  Fire rated shielded sound</t>
  </si>
  <si>
    <t>cables approximately 55 meters per point</t>
  </si>
  <si>
    <t>Cat. 6A F/UTP cable from system manager and inputs unit to the local</t>
  </si>
  <si>
    <t>area network. (approximately 55 meters per point)</t>
  </si>
  <si>
    <t>Cat. 5 STP cables between the remote microphones and the system</t>
  </si>
  <si>
    <t>cabinet. (approximately 55 meters per point)</t>
  </si>
  <si>
    <t>Override fire rated control cables from audio output and surveillance unit</t>
  </si>
  <si>
    <t>to the volume controllers. (approximately 55 meters per point)</t>
  </si>
  <si>
    <t>ACCESS CONTROL CABLING CABLING</t>
  </si>
  <si>
    <t>Connection (CAT6A UTP cables) of the main intrusion detection</t>
  </si>
  <si>
    <t>panel/Controller to the IP LAN including all required RJ45 connectors</t>
  </si>
  <si>
    <t>and modules. (approximately 55 meters per point)</t>
  </si>
  <si>
    <t>2PAIR STP (BELDEN 8723) CABLE shield bus cable including</t>
  </si>
  <si>
    <t>interconnecting modules between Intrusion control panel/Controller.</t>
  </si>
  <si>
    <t>(approximately 40 meters per panel)</t>
  </si>
  <si>
    <t>10M HDMI cables complete with heads as kramer to engineers approval</t>
  </si>
  <si>
    <t>MANAGEMENT OFFICE ELECTRICAL INSTALLATION WORK</t>
  </si>
  <si>
    <t>Lighting points, wired in 3x1.5mm sq single core copper cables</t>
  </si>
  <si>
    <t>for one/two way switching</t>
  </si>
  <si>
    <t>Signage outlet points, wired in 3x 2.5mm sq single core cables in ring</t>
  </si>
  <si>
    <t>circuit enclosed and concealed in PVC conduits integrated to photocell</t>
  </si>
  <si>
    <t>13A single power points, wired in 3x 2.5mm sq single core</t>
  </si>
  <si>
    <t>cables in ring circuit enclosed and concealed in PVC conduits</t>
  </si>
  <si>
    <t>13A twin power points, wired in 3x 2.5mm sq single core cables</t>
  </si>
  <si>
    <t>in ring circuit enclosed and concealed PVC conduits</t>
  </si>
  <si>
    <t>in ring circuit enclosed and concealed trunking</t>
  </si>
  <si>
    <t>15A Non standard socket outlet point, wired using 3 x 4.0mm2</t>
  </si>
  <si>
    <t>single core PVC insulated copper cable drawn in 25mm dia.</t>
  </si>
  <si>
    <t>PVC heavy gauge conduit but without the outlet plate</t>
  </si>
  <si>
    <t>200x50mm Powder coated metallic trunking complete complete</t>
  </si>
  <si>
    <t>with tees, crossover, bends end cap, jacking, mounting brackets</t>
  </si>
  <si>
    <t>etc and bonded to earth</t>
  </si>
  <si>
    <t>4X32mm diameter PVC conduits for interlinking trunking where it</t>
  </si>
  <si>
    <t>has to pass in the floor. Otherwise all trunking crossing the</t>
  </si>
  <si>
    <t>doors should go above it</t>
  </si>
  <si>
    <t>Single outlet phase plate for the trunking. This should be the same colour</t>
  </si>
  <si>
    <t xml:space="preserve">as the trunking and coated at the same time as trunking.  </t>
  </si>
  <si>
    <t>Ditto but Twin phase plates</t>
  </si>
  <si>
    <t>AC outlet points, wired in 3C, 2.5mm sq XLPE Copper cables</t>
  </si>
  <si>
    <t>enclosed and concealed in PVC conduits</t>
  </si>
  <si>
    <t>3C 1.5mm sq copper flexible cables for Maintained Emergency</t>
  </si>
  <si>
    <t>Exit sign Thornsapphire with direction sign and inscribed EXIT</t>
  </si>
  <si>
    <t>Security door outlet points enclosed and concealed in 20mm diameter</t>
  </si>
  <si>
    <t>PVC conduits, door frame or through the metal trunking whichever way</t>
  </si>
  <si>
    <t xml:space="preserve">is convenient </t>
  </si>
  <si>
    <t xml:space="preserve">TOTAL CARRIED TO COLLECTION </t>
  </si>
  <si>
    <t>KSHS.</t>
  </si>
  <si>
    <t>Lighting control accessories complete with wiring terminations</t>
  </si>
  <si>
    <t>and fixing materials</t>
  </si>
  <si>
    <t>10A One gang one way as MK S4870 WHI or Crabtree</t>
  </si>
  <si>
    <t xml:space="preserve">10A two gang  two way as MK S8872 WHI </t>
  </si>
  <si>
    <t>10A Four gang  two way as MK S8874 WHI</t>
  </si>
  <si>
    <t>Lighting fittings as shown in the drawings complete with</t>
  </si>
  <si>
    <t>control gears and lamps:-</t>
  </si>
  <si>
    <t>Self illuminated Emergency Exit light with sign as Thorn</t>
  </si>
  <si>
    <t>With arrows for directions</t>
  </si>
  <si>
    <t>LED Neone strip light with uniform illuminance complete with</t>
  </si>
  <si>
    <t>connecting couplers and compatible with the lighting control system</t>
  </si>
  <si>
    <t>or equalequivalent and approved</t>
  </si>
  <si>
    <t>Recessed 80ф round dichroic LED down light with brushed</t>
  </si>
  <si>
    <t>silver effect with a glass diffuser for the mirrors as Eglo</t>
  </si>
  <si>
    <t>(SPEZIA 1) Cat. No. 90057 TYPE C</t>
  </si>
  <si>
    <t>13amps single switched weather proof socket outlet plate and</t>
  </si>
  <si>
    <t>as Crabtree or MK S2657DP WHI</t>
  </si>
  <si>
    <t>13amps   twin switched socket outlet plate as crabtree or</t>
  </si>
  <si>
    <t>MK S2647DP WHI</t>
  </si>
  <si>
    <t>Blanking covers for data outlet points as MK S3827 WHI</t>
  </si>
  <si>
    <t>15Amps Non standard tea urn socket outlet point fitted with 13A</t>
  </si>
  <si>
    <t xml:space="preserve">switched socket outlet plate with pilot light as Crabtree </t>
  </si>
  <si>
    <t>STRUCTURED &amp; FIBRE CABLING WORKS</t>
  </si>
  <si>
    <t>STRUCTURED CABLING FOR THE MANAGEMENT OFFICE</t>
  </si>
  <si>
    <t>Rates to include, Vat, labour and any others charges</t>
  </si>
  <si>
    <t>Category 6A 4 pair UTP cable as Siemon fully wired - approximately</t>
  </si>
  <si>
    <t>55meters per point</t>
  </si>
  <si>
    <t>Dual RJ 45 category 6A UTP dual outlets faceplate</t>
  </si>
  <si>
    <t>complete with flush mounting plate  and module as</t>
  </si>
  <si>
    <t>Siemon</t>
  </si>
  <si>
    <t>Category 6A 48port Siemon patch panel 1U</t>
  </si>
  <si>
    <t>2X1U Horizontal patch lead organizer as Nexan</t>
  </si>
  <si>
    <t>Supply and install 6Way PDU for the data cabinet</t>
  </si>
  <si>
    <t>Equipment installation, termination, programming, Testing</t>
  </si>
  <si>
    <t>and commissioning of the new installation</t>
  </si>
  <si>
    <t>Dressing of cables on the existing data cabinet to the satisfaction of</t>
  </si>
  <si>
    <t>the client/Project Engineer.</t>
  </si>
  <si>
    <t>40meters per point for provision of new cctv and relocation of the</t>
  </si>
  <si>
    <t>existing.</t>
  </si>
  <si>
    <t>Allow a sum of USDs. 500 for relocation of switches and servers from the</t>
  </si>
  <si>
    <t>existing data cabinet.</t>
  </si>
  <si>
    <t>TOTAL CARRIED TO COLLECTION</t>
  </si>
  <si>
    <t>MANAGEMENT OFFICE  ELECTRICAL INSTALLATION  COLLECTION PAGE</t>
  </si>
  <si>
    <t>PROPOSED INTEGRATED SECURITY MANAGEMENT SYSTEMS FOR KENYA RE-INSURANCE</t>
  </si>
  <si>
    <t>CORPORATION  - KISUMU</t>
  </si>
  <si>
    <t>MECHANICAL, ELECTRICAL &amp; PLUMBING ELECTRICAL INSTALLATION WORKS SUMMARY PAGE</t>
  </si>
  <si>
    <t>`</t>
  </si>
  <si>
    <t>TOTAL CARRIED TO PART III  SUMMARY PAGE</t>
  </si>
  <si>
    <t>RECEPTION COUNTERS (ALL PROVISIONAL)</t>
  </si>
  <si>
    <t xml:space="preserve">BILL NO 4 BUILDERS WORK IN CONNECTION TO SPECIALIST INSTALLATION </t>
  </si>
  <si>
    <t>Cut for and attend in all trades on the Contractor installing the following points in a part concealed part surface mounted system,including chases ,holes and recesses , notching timber ,drilling etc.., and making good all finishes(PROVISIONAL)</t>
  </si>
  <si>
    <t>Wall hung WC suite</t>
  </si>
  <si>
    <t>Wall hung urinal</t>
  </si>
  <si>
    <t>Chasing for 100mm uPVC drain pipe</t>
  </si>
  <si>
    <t xml:space="preserve">Undersink water heater </t>
  </si>
  <si>
    <t>Kitchen hood</t>
  </si>
  <si>
    <t xml:space="preserve">Kitchen sink </t>
  </si>
  <si>
    <t xml:space="preserve">Emergency exit light points </t>
  </si>
  <si>
    <t xml:space="preserve">Extract fan outlet point </t>
  </si>
  <si>
    <t>Air conditioning unit outlet point</t>
  </si>
  <si>
    <t xml:space="preserve">Magnetic loop vehicle detector outlet point </t>
  </si>
  <si>
    <t>CCTV/LPR system outlet points</t>
  </si>
  <si>
    <t>Walk through metal detector outlet point</t>
  </si>
  <si>
    <t xml:space="preserve">Luggage scanners outlets point </t>
  </si>
  <si>
    <t>Turnstiles outlet point</t>
  </si>
  <si>
    <t xml:space="preserve">Access contol outlet points </t>
  </si>
  <si>
    <t>Panic button outlet points</t>
  </si>
  <si>
    <t xml:space="preserve">Emergency break glass key box </t>
  </si>
  <si>
    <t xml:space="preserve">Chasing for 25mm diamter PPR /GMS pipes </t>
  </si>
  <si>
    <t xml:space="preserve">Chasing for 15mm diamter GMS pipes </t>
  </si>
  <si>
    <t xml:space="preserve">Lighting points with associated switches </t>
  </si>
  <si>
    <t>Distribution boards &amp; MCBs</t>
  </si>
  <si>
    <t xml:space="preserve">Chasing for PVC conduits passing through floor </t>
  </si>
  <si>
    <t xml:space="preserve">Chasing for PVC conduits passing through walls </t>
  </si>
  <si>
    <t xml:space="preserve">Intercom system outlet points </t>
  </si>
  <si>
    <t xml:space="preserve">Public address system speakers outlet points </t>
  </si>
  <si>
    <t>200 x 18mm Thick  laminated MDF frame with two labors around door frames  all to Architect's detail and approval</t>
  </si>
  <si>
    <t xml:space="preserve">150mm Thick wall </t>
  </si>
  <si>
    <t xml:space="preserve">100mm Thick insulated gypsum dry wall partition 2850mm high consisting of galvanized steel stud frames and runners at 1000mm vertical centres;50mm thick acoustic mineral insulation wool sound insulation infill between gypsum boards;12.5 mm thick gypsum boards fixed to both sides complete with screwing and joints covered with approved tape   </t>
  </si>
  <si>
    <r>
      <t xml:space="preserve">Demolished material that can be reinstated or whose value is not negligible and whose description in the Bills of Quantities include the element of carting away , must be accounted for by the Main Contractor . The Main Contractor must provide credit to the employer for such items .The value that the Main Contractor provides for these items </t>
    </r>
    <r>
      <rPr>
        <b/>
        <sz val="10"/>
        <rFont val="Arial"/>
        <family val="2"/>
      </rPr>
      <t>must</t>
    </r>
    <r>
      <rPr>
        <sz val="10"/>
        <rFont val="Arial"/>
        <family val="2"/>
      </rPr>
      <t xml:space="preserve"> be included in these Bills of Quantities . The main contractor must seek the written approval of the Project Manager and  or the Project Quantity Surveyor prior to the extraction of salavage materials from the site . </t>
    </r>
  </si>
  <si>
    <t>FOR KENYA REINSURANCE CORPORATION</t>
  </si>
  <si>
    <t xml:space="preserve">BILLS OF QUANTITIES </t>
  </si>
  <si>
    <t>COLLECTION FOR PARTICULAR PRELIMINARIES</t>
  </si>
  <si>
    <t>Quantity Surveyors , Building Economists &amp; Project Managers ,</t>
  </si>
  <si>
    <t xml:space="preserve">Architects, Interior designers &amp; Project Managers </t>
  </si>
  <si>
    <t xml:space="preserve">Consulting Engineers </t>
  </si>
  <si>
    <t>Consulting Engineers ,</t>
  </si>
  <si>
    <t>Armitech Consulting Engineers,</t>
  </si>
  <si>
    <t xml:space="preserve">                                      P.O. Box 30271-00100</t>
  </si>
  <si>
    <r>
      <t xml:space="preserve">                                      </t>
    </r>
    <r>
      <rPr>
        <b/>
        <sz val="10"/>
        <rFont val="Arial"/>
        <family val="2"/>
      </rPr>
      <t>NAIROBI</t>
    </r>
  </si>
  <si>
    <r>
      <t xml:space="preserve">Provide the provisional sum of </t>
    </r>
    <r>
      <rPr>
        <b/>
        <sz val="10"/>
        <rFont val="Arial"/>
        <family val="2"/>
      </rPr>
      <t>Forty One Thousand dollars only</t>
    </r>
    <r>
      <rPr>
        <sz val="10"/>
        <rFont val="Arial"/>
        <family val="2"/>
      </rPr>
      <t xml:space="preserve"> for contingencies to be omitted or expended in whole or in part at the direction of the Project Manager </t>
    </r>
  </si>
  <si>
    <t>The General Conditions of Contract and Special Conditions of Contract shall be as set out in the Public Procurement Regulatory Authority (PPRA) Standard Tender Document for Procurement of Small Works (February 2021 Edition) .</t>
  </si>
  <si>
    <t>The Form of Contract shall be as stipulated in the Public Procurement Regulatory Authority's Standard Tender Document for Procurement of Small Works (February 2021 Edition) included herein.  The Conditions of Contract are also included therein.</t>
  </si>
  <si>
    <t>The contractor is recommended to visit the site  described in the Particular Preliminaries hereof. Any prospective tenderer shall be deemed to have acquainted himself therewith as to its nature, position, means of access or any other matter which, may affect his tender. No claim arising from the failure to comply with this recommendation will be considered.</t>
  </si>
  <si>
    <r>
      <t xml:space="preserve">Unless specifically stated otherwise in the Particular Preliminaries this is a firm price contract and </t>
    </r>
    <r>
      <rPr>
        <b/>
        <sz val="10"/>
        <color theme="1"/>
        <rFont val="Arial"/>
        <family val="2"/>
      </rPr>
      <t>fluctuations clause shall not</t>
    </r>
    <r>
      <rPr>
        <sz val="10"/>
        <color theme="1"/>
        <rFont val="Arial"/>
        <family val="2"/>
      </rPr>
      <t xml:space="preserve"> </t>
    </r>
    <r>
      <rPr>
        <b/>
        <sz val="10"/>
        <color theme="1"/>
        <rFont val="Arial"/>
        <family val="2"/>
      </rPr>
      <t>apply</t>
    </r>
    <r>
      <rPr>
        <sz val="10"/>
        <color theme="1"/>
        <rFont val="Arial"/>
        <family val="2"/>
      </rPr>
      <t>.</t>
    </r>
  </si>
  <si>
    <r>
      <t xml:space="preserve">        </t>
    </r>
    <r>
      <rPr>
        <b/>
        <u/>
        <sz val="10"/>
        <color theme="1"/>
        <rFont val="Arial"/>
        <family val="2"/>
      </rPr>
      <t xml:space="preserve">COLLECTION FOR GENERAL PRELIMINARIES </t>
    </r>
  </si>
  <si>
    <t xml:space="preserve">400X350mm Wash hand basin </t>
  </si>
  <si>
    <t xml:space="preserve">Floor mount WC suite with toilet seat and cover </t>
  </si>
  <si>
    <t>Urinal</t>
  </si>
  <si>
    <t xml:space="preserve">AT REINSURANCE PLAZA -KISUMU FOR KENYA REINSURANCE CORPORATION </t>
  </si>
  <si>
    <t xml:space="preserve">PROPOSED INTEGRATED SECURITY MANAGEMENT SYSTEM  </t>
  </si>
  <si>
    <t xml:space="preserve">GRAND SUMMARY </t>
  </si>
  <si>
    <t xml:space="preserve">TOTALTENDER PRICE  CARRIED FORWARD  TO FORM OF TENDER </t>
  </si>
  <si>
    <t>TOTAL CARRIED FORWARD  TO GRAND SUMMARY</t>
  </si>
  <si>
    <t xml:space="preserve">PROPOSED INTERGRATED SECURITY MANAGEMENT SYSTEM </t>
  </si>
  <si>
    <t>SECTION VII</t>
  </si>
  <si>
    <t xml:space="preserve">PRELIMINARY ITEMS  SUMMARY </t>
  </si>
  <si>
    <t xml:space="preserve">Please insert your proposed contract period in weeks </t>
  </si>
  <si>
    <t xml:space="preserve">Please indicate the amount of time you will require to mobilize </t>
  </si>
  <si>
    <t>Rate</t>
  </si>
  <si>
    <r>
      <t xml:space="preserve">The Contractor </t>
    </r>
    <r>
      <rPr>
        <b/>
        <sz val="10"/>
        <rFont val="Arial"/>
        <family val="2"/>
      </rPr>
      <t>at his cost SHALL</t>
    </r>
    <r>
      <rPr>
        <sz val="10"/>
        <rFont val="Arial"/>
        <family val="2"/>
      </rPr>
      <t xml:space="preserve"> provide for cost of accommodation, training, disbursements to and from the residences/hotel inclusive of flight travel costs &amp; per diems for the project consultant (1No.) One security consultant. </t>
    </r>
  </si>
  <si>
    <t>SPECIAL NOTES TO THE BILLS OF QUANTITIES</t>
  </si>
  <si>
    <t>The Bills of Quantities form part of the contract documents and are to be read in conjunction with the contract drawings and general specifications of materials and works</t>
  </si>
  <si>
    <t>All prices omitted from any item, section or part of the Bills of Quantities shall be deemed to have been included to another item, section or part.</t>
  </si>
  <si>
    <t xml:space="preserve">The brief descriptions of the items given in the Items Specifications are for the purpose of establishing a standard to which the contractor shall adhere to. </t>
  </si>
  <si>
    <t>The Tenderer may quote for the following Brands</t>
  </si>
  <si>
    <t>  i.   CCTV System (Ganz, Axis, GeoVision, Bosch, Vista .etc)</t>
  </si>
  <si>
    <t xml:space="preserve"> ii.   Access Control System (Suprema, Honeywell, Idemia, Garett, GeoVision, Gunnebo .etc)</t>
  </si>
  <si>
    <t xml:space="preserve"> iii.  Walkthrough Metal Detector (Garett, CEIA, Astrophyics )</t>
  </si>
  <si>
    <r>
      <t xml:space="preserve">Otherwise alternative brands of </t>
    </r>
    <r>
      <rPr>
        <b/>
        <sz val="10"/>
        <color theme="1"/>
        <rFont val="Arial"/>
        <family val="2"/>
      </rPr>
      <t>equal</t>
    </r>
    <r>
      <rPr>
        <sz val="10"/>
        <color theme="1"/>
        <rFont val="Arial"/>
        <family val="2"/>
      </rPr>
      <t xml:space="preserve"> quality, of </t>
    </r>
    <r>
      <rPr>
        <b/>
        <sz val="10"/>
        <color theme="1"/>
        <rFont val="Arial"/>
        <family val="2"/>
      </rPr>
      <t>European/American Standards</t>
    </r>
    <r>
      <rPr>
        <sz val="10"/>
        <color theme="1"/>
        <rFont val="Arial"/>
        <family val="2"/>
      </rPr>
      <t xml:space="preserve"> will be accepted</t>
    </r>
  </si>
  <si>
    <t>Otherwise alternative brands of equal quality, of European/American Standards will be accepted The grand total of prices in the price summary page must be carried forward to the Form of Tender.</t>
  </si>
  <si>
    <r>
      <t xml:space="preserve">Tenderers </t>
    </r>
    <r>
      <rPr>
        <b/>
        <sz val="10"/>
        <rFont val="Arial"/>
        <family val="2"/>
      </rPr>
      <t>MUST</t>
    </r>
    <r>
      <rPr>
        <sz val="10"/>
        <rFont val="Arial"/>
        <family val="2"/>
      </rPr>
      <t xml:space="preserve"> enclose together with their submitted tenders, detailed coloured manufacturer’s Brochures detailing Technical Literature and specifications on all the equipment they intend to offer.</t>
    </r>
  </si>
  <si>
    <t>CCTV SURVEILLANCE SYSTEM</t>
  </si>
  <si>
    <t>Supply and Install Indoor Dome Camera c/w IR &amp; Video Analytic License</t>
  </si>
  <si>
    <t>Supply and Install Outdoor Bullet Camera c/w IR &amp; Video Analytic License and including wall/pole mounts</t>
  </si>
  <si>
    <t>Supply and Install Outdoor PTZ Camera c/w Video Analytic License and including wall/pole mounts</t>
  </si>
  <si>
    <t>Supply and Install Indoor Panoramic Camera c/w IR &amp; Video Analytic License</t>
  </si>
  <si>
    <t>Perimeter Defence Cameras (PIDS analytics included)</t>
  </si>
  <si>
    <t>Elevator Cameras (installed inside cabinets)</t>
  </si>
  <si>
    <t>Supply and Install Indoor/Outdoor Dome Camera c/w IR &amp; Video Analytic License</t>
  </si>
  <si>
    <t>Mobile Security Camera with docking station</t>
  </si>
  <si>
    <t>Supply and Installation of VMS including all channel licences, failover licences for 30% of the cameras</t>
  </si>
  <si>
    <t>LOT</t>
  </si>
  <si>
    <t>Video Recoding Management Server + Full Redundant</t>
  </si>
  <si>
    <t>Main Archiving Servers with not less than 380TB for 90 days recording</t>
  </si>
  <si>
    <t>ACCESS CONTROL AND INTRUSION ALARM SYSTEM</t>
  </si>
  <si>
    <r>
      <t xml:space="preserve">Supply, installation, connecting, testing &amp; commissioning of </t>
    </r>
    <r>
      <rPr>
        <b/>
        <sz val="10"/>
        <color theme="1"/>
        <rFont val="Arial"/>
        <family val="2"/>
      </rPr>
      <t xml:space="preserve">one way (Entrance only) </t>
    </r>
    <r>
      <rPr>
        <sz val="10"/>
        <color theme="1"/>
        <rFont val="Arial"/>
        <family val="2"/>
      </rPr>
      <t>Access Control for a controlled door including:</t>
    </r>
  </si>
  <si>
    <t>Proximity contactless smart card readers</t>
  </si>
  <si>
    <t>IP Network Door controller</t>
  </si>
  <si>
    <t>Electric lock/ Electromagnetic lock</t>
  </si>
  <si>
    <t>Magnetic Contact.</t>
  </si>
  <si>
    <t>Local Buzzer.</t>
  </si>
  <si>
    <t>Break Glass Box</t>
  </si>
  <si>
    <t>Access Control key override switch</t>
  </si>
  <si>
    <t>Door closer</t>
  </si>
  <si>
    <r>
      <t xml:space="preserve">Supply, installation, connecting, testing &amp; commissioning of </t>
    </r>
    <r>
      <rPr>
        <b/>
        <sz val="10"/>
        <color theme="1"/>
        <rFont val="Arial"/>
        <family val="2"/>
      </rPr>
      <t xml:space="preserve">2 way (Entrance &amp; Exit) </t>
    </r>
    <r>
      <rPr>
        <sz val="10"/>
        <color theme="1"/>
        <rFont val="Arial"/>
        <family val="2"/>
      </rPr>
      <t>Access Control for a controlled door including:</t>
    </r>
  </si>
  <si>
    <r>
      <rPr>
        <b/>
        <sz val="10"/>
        <rFont val="Arial"/>
        <family val="2"/>
      </rPr>
      <t>Proximity &amp; Biometric Fingerprint</t>
    </r>
    <r>
      <rPr>
        <sz val="10"/>
        <rFont val="Arial"/>
        <family val="2"/>
      </rPr>
      <t xml:space="preserve"> Reader</t>
    </r>
  </si>
  <si>
    <t>Supply, installation, testing &amp; commissioning of an Emergency Exit door (Existing Door) equipped with:</t>
  </si>
  <si>
    <t>Electromagnetic lock.</t>
  </si>
  <si>
    <t>Breaking glass box.</t>
  </si>
  <si>
    <t>Relay Box including connection to the access control and to fire detection systems</t>
  </si>
  <si>
    <t>Local Buzzer</t>
  </si>
  <si>
    <t>Supply, installation, testing and commissioning of Magnetic Contact (one per each staircase door/access) for an alarmed door and its connection to the controller</t>
  </si>
  <si>
    <t>.</t>
  </si>
  <si>
    <t>Supply, installation, testing and Commissioning of Fixed Panic Button and its connection to the controller.</t>
  </si>
  <si>
    <t>Supply, installation, testing and Commissioning of Mobile Panic Button and its connection to the controller.</t>
  </si>
  <si>
    <t>Supply, installation, testing &amp; commissioning of Visitor Managemment System</t>
  </si>
  <si>
    <t xml:space="preserve"> - Client Workstation with Central software.</t>
  </si>
  <si>
    <t xml:space="preserve"> - Attribute-based access provisioning</t>
  </si>
  <si>
    <t xml:space="preserve"> - Visitor ID/Passport Scanning System</t>
  </si>
  <si>
    <t>Supply, installation, testing and commissioning of all Controllers, Intrusion Alarms Panel and Zone Expanders for all the above mentioned elements, with LAN on-board, TCP/IP interface as per specification mentioned including all accessories including connection to the network.</t>
  </si>
  <si>
    <t>Supply, installation, testing and commission of Access Control Server including Access Control Software, integration to Active Directory and global card holder manager as per specification including all accessories including connection to the network.</t>
  </si>
  <si>
    <t>All additional equipment, materials accessories and works required for proper installation and operation of the access and intrusion control system as specified in this document.</t>
  </si>
  <si>
    <t>Supply installation, testing and commissioning of  Walkthrough Metal Detection Gate as specified in this document.</t>
  </si>
  <si>
    <t>Supply, installation, testing and commissioning of Hand Held Metal Detection unit as specified in this document.</t>
  </si>
  <si>
    <t>Supply installation, testing and commissioning of Video Intercom link including one wall mounted extension and one desktop master station</t>
  </si>
  <si>
    <t>Main ISMS/USP Management Software</t>
  </si>
  <si>
    <t>Supply, installation, testing and commissioning of Security Management System (SMS) including hardware and software and all required interfaces with all other subsystems including but not limited to VMS, Access Control, LPR, AUVIS, Fire Detection, Intrusion, Guard Patrol System, Gunshot Detection, Key Management system, elevators. Including Map Interface, SOP Configurations.</t>
  </si>
  <si>
    <t>IP Intercom System (Video &amp;Audio)</t>
  </si>
  <si>
    <t>Supply installation, testing and commissioning of Video Audio IP Network Intercom - wall mount calling stations</t>
  </si>
  <si>
    <t>Supply installation, testing and commissioning of Video Audio IP Network Intercom - Desktop calling stations</t>
  </si>
  <si>
    <t>Supply and install IP Intercom Management Software /Controllers/Server integrated to ISMS/USP (all calls are recorded)</t>
  </si>
  <si>
    <t>Command  Control Room</t>
  </si>
  <si>
    <t>Command and Control Client workstations i7 including high performance GPU with capacity to be connected to 4K Industrial type surveillance Monitors</t>
  </si>
  <si>
    <t>65"  Industrial 4K wall-mounted surveillance monitors.</t>
  </si>
  <si>
    <t>65'' Smart 4k UHD Android TV</t>
  </si>
  <si>
    <t>40'' Smart 4K UHD Android TV</t>
  </si>
  <si>
    <t>24" Industrial 4K surveillance desktop monitors.</t>
  </si>
  <si>
    <t>Mobile Workstation i7 with GPU GTX1060 or higher</t>
  </si>
  <si>
    <t xml:space="preserve"> .</t>
  </si>
  <si>
    <t>Supply, installation, testing and commissioning of the central software and hardware for the IP based public address system as described and specified in this document.
System should include FM player and background music player</t>
  </si>
  <si>
    <t>Supply, installation, testing and commissioning of Remote IP based public address &amp; EVAC indoor Wall mount cabinet loudspeakers including fire resistant Speaker cover and PH-30 cabling</t>
  </si>
  <si>
    <r>
      <t>Dedicated Data Network for the</t>
    </r>
    <r>
      <rPr>
        <u/>
        <sz val="10"/>
        <color theme="1"/>
        <rFont val="Arial"/>
        <family val="2"/>
      </rPr>
      <t xml:space="preserve"> </t>
    </r>
    <r>
      <rPr>
        <b/>
        <u/>
        <sz val="10"/>
        <color theme="1"/>
        <rFont val="Arial"/>
        <family val="2"/>
      </rPr>
      <t>Security System</t>
    </r>
  </si>
  <si>
    <t xml:space="preserve">Access Switch as Cisco Catalyst 2960X-24PS-L or equivalent including Smartnet SFP modules </t>
  </si>
  <si>
    <t>Core Switch as WS-C3850-24S-E or equivalent including Smartnet and SFP modules</t>
  </si>
  <si>
    <t>All accessories required to complete installation of Data Network such as: Patch panels, Patch cords, cable organizers, …etc. as SIEMON or equivalent</t>
  </si>
  <si>
    <t>Gun shooting detector and gate locking</t>
  </si>
  <si>
    <t>Supply, installation, testing and commissioning of gun shooting detector sensors as specified in this document.</t>
  </si>
  <si>
    <t>Supply, installation, testing and commissioning of the central equipment for the gun shooting detector.</t>
  </si>
  <si>
    <t>Supply two way portable radio unit complete with charging dock as specified in this document – Supplier to program the Radios on the clients’ Frequency.</t>
  </si>
  <si>
    <t>Supply, Installation and commissioning of Radio Communication Base Station as specified in this document.</t>
  </si>
  <si>
    <t xml:space="preserve">Vehicles Access Checkpoint </t>
  </si>
  <si>
    <t>Supply, installation, testing and commissioning of LPR system for Entry and Exit.</t>
  </si>
  <si>
    <t>Supply of Handheld Explosives Detector unit as specified in this document.</t>
  </si>
  <si>
    <r>
      <t xml:space="preserve">Supply, installation, testing and commissioning of a </t>
    </r>
    <r>
      <rPr>
        <b/>
        <sz val="10"/>
        <color theme="1"/>
        <rFont val="Arial"/>
        <family val="2"/>
      </rPr>
      <t>20 point</t>
    </r>
    <r>
      <rPr>
        <sz val="10"/>
        <color theme="1"/>
        <rFont val="Arial"/>
        <family val="2"/>
      </rPr>
      <t xml:space="preserve"> Guard Patrol System with </t>
    </r>
    <r>
      <rPr>
        <b/>
        <sz val="10"/>
        <color theme="1"/>
        <rFont val="Arial"/>
        <family val="2"/>
      </rPr>
      <t>2 readers/Wands</t>
    </r>
    <r>
      <rPr>
        <sz val="10"/>
        <color theme="1"/>
        <rFont val="Arial"/>
        <family val="2"/>
      </rPr>
      <t xml:space="preserve"> as specified in this document.</t>
    </r>
  </si>
  <si>
    <t>Engineering, Testing &amp; Commissioning</t>
  </si>
  <si>
    <t>In house Training for a maximum of 10 personnel; (Client and consultant to specify the personnel) Contractor to facilitate the course content and materials as well as 2 sets of snacks (10am &amp; 3pm) and food (lunch) from a four-star Hotel and above for a minimum of 5 No. days.</t>
  </si>
  <si>
    <t>COST PER HEAD</t>
  </si>
  <si>
    <r>
      <t xml:space="preserve">Factory training for the contract implementation team as appointed by the Accounting officer. Contractor to provide for cost of training, disbursements to and from the residences/ hotel </t>
    </r>
    <r>
      <rPr>
        <b/>
        <sz val="10"/>
        <color theme="1"/>
        <rFont val="Arial"/>
        <family val="2"/>
      </rPr>
      <t xml:space="preserve">exclusive </t>
    </r>
    <r>
      <rPr>
        <sz val="10"/>
        <color theme="1"/>
        <rFont val="Arial"/>
        <family val="2"/>
      </rPr>
      <t>of flight travel costs &amp; per diems.</t>
    </r>
  </si>
  <si>
    <t xml:space="preserve">  As Built Drawings</t>
  </si>
  <si>
    <t>SECTION NO. 2                              TOTAL CARRIED TO</t>
  </si>
  <si>
    <t>SECURITY INSTALLATIONS       GRAND  SUMMARY</t>
  </si>
  <si>
    <r>
      <t xml:space="preserve">The prices quoted shall be deemed to include for all obligations under the sub-contract including but not limited to supply of materials, labour, delivery to site, storage on site, installation, testing and commissioning and all taxes (Including </t>
    </r>
    <r>
      <rPr>
        <b/>
        <sz val="10"/>
        <rFont val="Arial"/>
        <family val="2"/>
      </rPr>
      <t>16% VAT</t>
    </r>
    <r>
      <rPr>
        <sz val="10"/>
        <rFont val="Arial"/>
        <family val="2"/>
      </rPr>
      <t>)</t>
    </r>
  </si>
  <si>
    <t>SECTION NO. 2 - SECURITY INSTALLATIONS</t>
  </si>
  <si>
    <t>Duravit: D-code semi pedestal Wash Hand Basin In code</t>
  </si>
  <si>
    <t>BWHDRDCO09 070745. size 450 x 340mm or equal and</t>
  </si>
  <si>
    <t>approved,complete with bottle traps,screws and other assocories</t>
  </si>
  <si>
    <t>Duravit: D-Code  semi Pedestal Wash Hand Basin In Vitreous China Ref</t>
  </si>
  <si>
    <t>Bevelled edge full height, plain polished glass  mirror size 900x 2100</t>
  </si>
  <si>
    <t>mm x6mm thick , fixed on the wall back to prevent against breakage.</t>
  </si>
  <si>
    <t>monitor temperature, humidity, power, water, smoke, airflow, lights,</t>
  </si>
  <si>
    <t>to be able to alert any abnormality via email, SMS, web browser,</t>
  </si>
  <si>
    <t>extensive graphing and data collection. The system should support</t>
  </si>
  <si>
    <t>Modbus over TCP/IP with all necessary gateways and have expandable</t>
  </si>
  <si>
    <t>function for future modules/ sensors. Probe should be able to connect to</t>
  </si>
  <si>
    <t>external GPRS/GSM modem, Bluetooth and WiFi USB adapters. The</t>
  </si>
  <si>
    <t>system to have an elaborate false alarm filter. The subcontractor to</t>
  </si>
  <si>
    <t>include catalogues for the eMS system quoted</t>
  </si>
  <si>
    <t>4G SFP Transceivers as Cisco</t>
  </si>
  <si>
    <t>24 Core outdoor Multimode fiber cable to other floors</t>
  </si>
  <si>
    <t>Lighting fittings as shown in the drawings complete with control gears</t>
  </si>
  <si>
    <t>and lamps:-</t>
  </si>
  <si>
    <t>600mmx600mm recessed LED dimmeable panels as V - TAC VT6060</t>
  </si>
  <si>
    <t>complete with drivers</t>
  </si>
  <si>
    <t>15U Powder coated wall mounted data cabinet cabinet complete with</t>
  </si>
  <si>
    <t>locking glass, 4 fans 6 power outlet Power cable 1No. Sollatek surge</t>
  </si>
  <si>
    <t>protector, and signal grounding key. as TOTEM</t>
  </si>
  <si>
    <t xml:space="preserve">SECTION 03 SUMMARY </t>
  </si>
  <si>
    <t xml:space="preserve">MECHANICAL ,ELECTRICAL &amp; PLUMBING WORKS SUMMARY </t>
  </si>
  <si>
    <t xml:space="preserve">Item </t>
  </si>
  <si>
    <t>motion,intrusion,data link,sound,access controls and security.System</t>
  </si>
  <si>
    <t xml:space="preserve">TOTAL CARRIED FORWARD TO GRAND SUMMARY PAGE </t>
  </si>
  <si>
    <t xml:space="preserve">MECHANICAL ,ELECTRICAL AND PLUMBING  INSTALLATIONS </t>
  </si>
  <si>
    <t>Brought Forward From Page 221</t>
  </si>
  <si>
    <t>Brought Forward From Page 222</t>
  </si>
  <si>
    <t>Brought Forward From Page 223</t>
  </si>
  <si>
    <t>Brought Forward From Page 224</t>
  </si>
  <si>
    <t>Brought Forward From Page 225</t>
  </si>
  <si>
    <t>Brought Forward From Page 226</t>
  </si>
  <si>
    <t>Brought Forward From Page 227</t>
  </si>
  <si>
    <t>PAGE 256</t>
  </si>
  <si>
    <t>274</t>
  </si>
  <si>
    <t>279</t>
  </si>
  <si>
    <t>284</t>
  </si>
  <si>
    <t>287</t>
  </si>
  <si>
    <t>292</t>
  </si>
  <si>
    <t>297</t>
  </si>
  <si>
    <t>299</t>
  </si>
  <si>
    <t>300</t>
  </si>
  <si>
    <t>302</t>
  </si>
  <si>
    <t>305</t>
  </si>
  <si>
    <t>310</t>
  </si>
  <si>
    <t xml:space="preserve">Supply and fix 50mm Thick powder coated aluminium door overall size 900 x 2100mm high comprising 50 x 50 x 2mm thick frames, stiles, transomes and rails infilled with 10mm thick laminated toughened glass complete with 150x25mm diameter pull handles, 2 pairs of stainless steel hinges, a pair of 900x150x2mm bumper strip plate, 2No. 900 x 150 x 1.6mm kicking plates fixed to bottom rail , "UNION" cylinder lock and escutcheon </t>
  </si>
  <si>
    <t>High level fitting overall size 2950mm long x 300mm deep x 900mm high comprising 20mm laminate MDF board sides, top, bottom and 1 No. divisions; 1 NO. 1400mm long shelf; 3 No. full length average 25 x 25mm thick timber bearers plugged to walls; 4No. beech laminate MDF doors each size 500mm wide x 900mm high with and including 2 No. MEPLA hinges and 100mm stainless steel handles.</t>
  </si>
  <si>
    <t>Low level fitting overall size 2950mm long x 600mm deep x 750mm high comprising 20mm laminate MDF board sides, top, bottom and 1 No. divisions; 1 NO. 2700mm long shelf; 1 No. full length 50 x 25mm thick timber bearer plugged to wall; 4No. laminate MDF doors each size 450mm wide x 700mm high with and including 2 No. MEPLA hinges and 100mm stainless steel handles.(HA/01/A/16, Sheet 09)</t>
  </si>
  <si>
    <t xml:space="preserve">Supply and fix 54mm Thick (FR90) 90 minute fire rated timber  door including fire rated door frames, overhead door closer ,door locks , 3No. spring loaded self closing hinges ,panic bar with and including 20x4mm wide intumescent seals fitted all round ;door to be equiped with magnetic door contacts  as per Security Consultants specification ; door leaf and frames finished in bright red intumescent paint ;door overall size 900x2100mm high all to the approval of the Project Manager </t>
  </si>
  <si>
    <t xml:space="preserve">Supply and fix 54mm Thick (FR60) 1 hour fire rated steel door including steel fire rated door frames, overhead door closer ,door locks , 3No. spring loaded 360 degree turning heavy duty parliament hinges ,panic bar with and including 20x4mm wide intumescent seals fitted all round ;door to be equiped with magnetic door contacts  as per Security Consultants specification ; door leaf and frames finished in bright red intumescent paint ;door overall size 900x2100mm high all to the approval of the Project Manager </t>
  </si>
  <si>
    <t>Supply and fix purpose made mild steel roller shutter overall size 4000x 3350mm high; complete with 100x100x3mm thick mild steel SHS all round ; shutter to comprise door panel with folding slates ,socket head screws with pins ,flange platesaiming pully ,locking box and steel bar pedestal fixed to floor ;include one coat of primer before fixing ,one undercoat and two finishing coats of gloss oil paint to the approval of the Architect (Shop Units Entrance )</t>
  </si>
  <si>
    <t>A length of 200 metres @ USD..........................................</t>
  </si>
  <si>
    <t>Brought forward from Page 215</t>
  </si>
  <si>
    <t>Brought forward from Page 216</t>
  </si>
  <si>
    <t>Brought forward from Page 217</t>
  </si>
  <si>
    <t>Brought forward from Page 218</t>
  </si>
  <si>
    <t>Brought forward from Page 219</t>
  </si>
  <si>
    <t>Brought Forward From Page 228</t>
  </si>
  <si>
    <t>Brought Forward From Page 229</t>
  </si>
  <si>
    <t>Brought Forward From Page 230</t>
  </si>
  <si>
    <t>Brought Forward From Page 231</t>
  </si>
  <si>
    <t>Brought Forward From Page 232</t>
  </si>
  <si>
    <t>220</t>
  </si>
  <si>
    <t>233</t>
  </si>
  <si>
    <t>LIGHTING AND POWER INSTALLATION    250</t>
  </si>
  <si>
    <t>POWER DISTRIBUTION/RETICULATION   253</t>
  </si>
  <si>
    <t>UPS POWER BACK UP FOR EQUIPMENT  254</t>
  </si>
  <si>
    <t>AUTOMATIC VOLTAGE STABILIZER  FOR EQUIPMENT  255</t>
  </si>
  <si>
    <t>AIR CONDITIONING AND MECHANICAL VENTILATION SYSTEM  256</t>
  </si>
  <si>
    <t xml:space="preserve"> FIRE FIGHTING    262</t>
  </si>
  <si>
    <t>GATE AUTOMATION  263</t>
  </si>
  <si>
    <t>PLUMBING &amp; DRAINAGE WORKS  265</t>
  </si>
  <si>
    <t>ENVIRONMENTAL MONITORING WORKS   266</t>
  </si>
  <si>
    <t>STRUCTURED &amp; FIBRE CABLING   268</t>
  </si>
  <si>
    <t>MANAGEMENT OFFICE  272</t>
  </si>
  <si>
    <t>POWER DISTRIBUTION/RETICULATION  253</t>
  </si>
  <si>
    <t>UPS POWER BACK UP FOR EQUIPMENT 254</t>
  </si>
  <si>
    <t>234</t>
  </si>
  <si>
    <t>243</t>
  </si>
  <si>
    <t>315</t>
  </si>
  <si>
    <t>280</t>
  </si>
  <si>
    <t>283</t>
  </si>
  <si>
    <t>289</t>
  </si>
  <si>
    <t>290</t>
  </si>
  <si>
    <t>296</t>
  </si>
  <si>
    <t>304</t>
  </si>
  <si>
    <t>306</t>
  </si>
  <si>
    <t>293</t>
  </si>
  <si>
    <t>307</t>
  </si>
  <si>
    <t>314</t>
  </si>
  <si>
    <t>PAGE 245</t>
  </si>
  <si>
    <t>PAGE 246</t>
  </si>
  <si>
    <t>PAGE 247</t>
  </si>
  <si>
    <t>PAGE 248</t>
  </si>
  <si>
    <t>PAGE 249</t>
  </si>
  <si>
    <t>PAGE 257</t>
  </si>
  <si>
    <t>PAGE 259</t>
  </si>
  <si>
    <t>PAGE 260</t>
  </si>
  <si>
    <t>PAGE 261</t>
  </si>
  <si>
    <t>PAGE 269</t>
  </si>
  <si>
    <t>PAGE 270</t>
  </si>
  <si>
    <t>PAGE 271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</si>
</sst>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_(* \(#,##0\);_(* &quot;-&quot;_);_(@_)"/>
    <numFmt numFmtId="165" formatCode="_(* #,##0.00_);_(* \(#,##0.00\);_(* &quot;-&quot;??_);_(@_)"/>
    <numFmt numFmtId="166" formatCode="_(* #,##0_);_(* \(#,##0\);_(* &quot;-&quot;??_);_(@_)"/>
    <numFmt numFmtId="167" formatCode="_-* #,##0_-;\-* #,##0_-;_-* &quot;-&quot;??_-;_-@_-"/>
    <numFmt numFmtId="168" formatCode="_(* #,##0.00_);_(* \(#,##0.00\);_(* \-??_);_(@_)"/>
    <numFmt numFmtId="169" formatCode="_(\$* #,##0.00_);_(\$* \(#,##0.00\);_(\$* \-??_);_(@_)"/>
    <numFmt numFmtId="170" formatCode="_(* #,##0.0_);_(* \(#,##0.0\);_(* &quot;-&quot;?_);_(@_)"/>
    <numFmt numFmtId="171" formatCode="0_)"/>
    <numFmt numFmtId="172" formatCode="_-* #,##0.00_-;\-* #,##0.00_-;_-* \-??_-;_-@_-"/>
  </numFmts>
  <fonts count="49" x14ac:knownFonts="1">
    <font>
      <sz val="11"/>
      <color theme="1"/>
      <name val="Calibri"/>
      <family val="2"/>
      <scheme val="minor"/>
    </font>
    <font>
      <sz val="11"/>
      <color theme="1"/>
      <name val="Calibri"/>
      <family val="2"/>
      <scheme val="minor"/>
    </font>
    <font>
      <sz val="10"/>
      <name val="Arial"/>
      <family val="2"/>
    </font>
    <font>
      <b/>
      <sz val="12"/>
      <color rgb="FFFF0000"/>
      <name val="Arial"/>
      <family val="2"/>
    </font>
    <font>
      <b/>
      <sz val="18"/>
      <color rgb="FFFF0000"/>
      <name val="Arial"/>
      <family val="2"/>
    </font>
    <font>
      <b/>
      <sz val="22"/>
      <name val="Arial"/>
      <family val="2"/>
    </font>
    <font>
      <b/>
      <sz val="20"/>
      <name val="Arial"/>
      <family val="2"/>
    </font>
    <font>
      <b/>
      <sz val="12"/>
      <name val="Arial"/>
      <family val="2"/>
    </font>
    <font>
      <sz val="12"/>
      <name val="Arial"/>
      <family val="2"/>
    </font>
    <font>
      <u/>
      <sz val="12"/>
      <name val="Arial"/>
      <family val="2"/>
    </font>
    <font>
      <b/>
      <sz val="10"/>
      <name val="Arial"/>
      <family val="2"/>
    </font>
    <font>
      <b/>
      <u/>
      <sz val="10"/>
      <name val="Arial"/>
      <family val="2"/>
    </font>
    <font>
      <sz val="11"/>
      <name val="Times New Roman"/>
      <family val="1"/>
    </font>
    <font>
      <b/>
      <i/>
      <sz val="10"/>
      <name val="Arial"/>
      <family val="2"/>
    </font>
    <font>
      <b/>
      <sz val="10"/>
      <color theme="1"/>
      <name val="Arial"/>
      <family val="2"/>
    </font>
    <font>
      <b/>
      <u/>
      <sz val="10"/>
      <color theme="1"/>
      <name val="Arial"/>
      <family val="2"/>
    </font>
    <font>
      <sz val="10"/>
      <color theme="1"/>
      <name val="Arial"/>
      <family val="2"/>
    </font>
    <font>
      <i/>
      <sz val="10"/>
      <color theme="1"/>
      <name val="Arial"/>
      <family val="2"/>
    </font>
    <font>
      <b/>
      <i/>
      <sz val="10"/>
      <color theme="1"/>
      <name val="Arial"/>
      <family val="2"/>
    </font>
    <font>
      <sz val="11"/>
      <color theme="1"/>
      <name val="Times New Roman"/>
      <family val="1"/>
    </font>
    <font>
      <sz val="10"/>
      <color rgb="FFFF0000"/>
      <name val="Arial"/>
      <family val="2"/>
    </font>
    <font>
      <b/>
      <sz val="24"/>
      <name val="Arial"/>
      <family val="2"/>
    </font>
    <font>
      <u/>
      <sz val="10"/>
      <name val="Arial"/>
      <family val="2"/>
    </font>
    <font>
      <b/>
      <sz val="28"/>
      <color theme="1"/>
      <name val="Arial"/>
      <family val="2"/>
    </font>
    <font>
      <b/>
      <sz val="28"/>
      <color rgb="FFFF0000"/>
      <name val="Arial"/>
      <family val="2"/>
    </font>
    <font>
      <u/>
      <sz val="10"/>
      <color theme="1"/>
      <name val="Arial"/>
      <family val="2"/>
    </font>
    <font>
      <u/>
      <sz val="10"/>
      <color rgb="FFFF0000"/>
      <name val="Arial"/>
      <family val="2"/>
    </font>
    <font>
      <b/>
      <sz val="10"/>
      <color rgb="FFFF0000"/>
      <name val="Arial"/>
      <family val="2"/>
    </font>
    <font>
      <sz val="11"/>
      <name val="Calibri"/>
      <family val="2"/>
      <scheme val="minor"/>
    </font>
    <font>
      <i/>
      <sz val="10"/>
      <name val="Arial"/>
      <family val="2"/>
    </font>
    <font>
      <sz val="10"/>
      <color theme="1" tint="4.9989318521683403E-2"/>
      <name val="Arial"/>
      <family val="2"/>
    </font>
    <font>
      <b/>
      <sz val="10"/>
      <color rgb="FF000000"/>
      <name val="Arial"/>
      <family val="2"/>
    </font>
    <font>
      <sz val="10"/>
      <color rgb="FF000000"/>
      <name val="Arial"/>
      <family val="2"/>
    </font>
    <font>
      <b/>
      <sz val="28"/>
      <name val="Arial"/>
      <family val="2"/>
    </font>
    <font>
      <b/>
      <sz val="11"/>
      <name val="Arial"/>
      <family val="2"/>
    </font>
    <font>
      <sz val="9"/>
      <name val="Arial"/>
      <family val="2"/>
    </font>
    <font>
      <b/>
      <i/>
      <u/>
      <sz val="10"/>
      <name val="Arial"/>
      <family val="2"/>
    </font>
    <font>
      <sz val="10"/>
      <color theme="2" tint="-0.89999084444715716"/>
      <name val="Arial"/>
      <family val="2"/>
    </font>
    <font>
      <b/>
      <sz val="10"/>
      <color theme="2" tint="-0.89999084444715716"/>
      <name val="Arial"/>
      <family val="2"/>
    </font>
    <font>
      <i/>
      <sz val="10"/>
      <color theme="2" tint="-0.89999084444715716"/>
      <name val="Arial"/>
      <family val="2"/>
    </font>
    <font>
      <sz val="10"/>
      <name val="Times New Roman"/>
      <family val="1"/>
    </font>
    <font>
      <sz val="10"/>
      <color rgb="FF000000"/>
      <name val="Times New Roman"/>
      <family val="1"/>
    </font>
    <font>
      <b/>
      <sz val="11"/>
      <name val="Times New Roman"/>
      <family val="1"/>
    </font>
    <font>
      <sz val="10"/>
      <color theme="1"/>
      <name val="Times New Roman"/>
      <family val="1"/>
    </font>
    <font>
      <b/>
      <sz val="20"/>
      <color theme="1"/>
      <name val="Arial"/>
      <family val="2"/>
    </font>
    <font>
      <b/>
      <u/>
      <sz val="11"/>
      <color theme="1"/>
      <name val="Arial"/>
      <family val="2"/>
    </font>
    <font>
      <b/>
      <u/>
      <sz val="11"/>
      <name val="Arial"/>
      <family val="2"/>
    </font>
    <font>
      <b/>
      <sz val="26"/>
      <name val="Arial"/>
      <family val="2"/>
    </font>
    <font>
      <sz val="9"/>
      <color theme="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s>
  <borders count="5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right style="thin">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double">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diagonal/>
    </border>
    <border>
      <left style="double">
        <color indexed="64"/>
      </left>
      <right style="double">
        <color indexed="64"/>
      </right>
      <top style="double">
        <color indexed="64"/>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style="double">
        <color indexed="64"/>
      </right>
      <top/>
      <bottom style="double">
        <color indexed="64"/>
      </bottom>
      <diagonal/>
    </border>
    <border>
      <left/>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style="thin">
        <color indexed="8"/>
      </left>
      <right style="thin">
        <color indexed="64"/>
      </right>
      <top/>
      <bottom/>
      <diagonal/>
    </border>
    <border>
      <left/>
      <right style="thin">
        <color indexed="8"/>
      </right>
      <top/>
      <bottom/>
      <diagonal/>
    </border>
    <border>
      <left style="thin">
        <color indexed="64"/>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64"/>
      </left>
      <right style="double">
        <color indexed="64"/>
      </right>
      <top style="double">
        <color indexed="64"/>
      </top>
      <bottom/>
      <diagonal/>
    </border>
    <border>
      <left/>
      <right style="double">
        <color indexed="64"/>
      </right>
      <top style="thin">
        <color indexed="64"/>
      </top>
      <bottom/>
      <diagonal/>
    </border>
    <border>
      <left style="double">
        <color indexed="64"/>
      </left>
      <right/>
      <top/>
      <bottom/>
      <diagonal/>
    </border>
  </borders>
  <cellStyleXfs count="36">
    <xf numFmtId="0" fontId="0" fillId="0" borderId="0"/>
    <xf numFmtId="165" fontId="1" fillId="0" borderId="0" applyFont="0" applyFill="0" applyBorder="0" applyAlignment="0" applyProtection="0"/>
    <xf numFmtId="49" fontId="2" fillId="0" borderId="0"/>
    <xf numFmtId="0" fontId="2" fillId="0" borderId="0"/>
    <xf numFmtId="165" fontId="2" fillId="0" borderId="0" applyFont="0" applyFill="0" applyBorder="0" applyAlignment="0" applyProtection="0"/>
    <xf numFmtId="0" fontId="2" fillId="0" borderId="0"/>
    <xf numFmtId="49" fontId="2" fillId="0" borderId="0"/>
    <xf numFmtId="0" fontId="2" fillId="0" borderId="0"/>
    <xf numFmtId="43" fontId="1" fillId="0" borderId="0" applyFont="0" applyFill="0" applyBorder="0" applyAlignment="0" applyProtection="0"/>
    <xf numFmtId="49" fontId="2" fillId="0" borderId="0"/>
    <xf numFmtId="43" fontId="2" fillId="0" borderId="0" applyFont="0" applyFill="0" applyBorder="0" applyAlignment="0" applyProtection="0"/>
    <xf numFmtId="49" fontId="2" fillId="0" borderId="0"/>
    <xf numFmtId="0" fontId="2" fillId="0" borderId="0"/>
    <xf numFmtId="0" fontId="2" fillId="0" borderId="0" applyFont="0" applyFill="0" applyBorder="0" applyAlignment="0" applyProtection="0"/>
    <xf numFmtId="49" fontId="2" fillId="0" borderId="0"/>
    <xf numFmtId="0" fontId="2" fillId="0" borderId="0"/>
    <xf numFmtId="0" fontId="2" fillId="0" borderId="0"/>
    <xf numFmtId="0"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9" fontId="2" fillId="0" borderId="0"/>
    <xf numFmtId="0" fontId="2" fillId="0" borderId="0"/>
    <xf numFmtId="0" fontId="2" fillId="0" borderId="0"/>
    <xf numFmtId="0" fontId="2" fillId="0" borderId="0"/>
    <xf numFmtId="0" fontId="2" fillId="0" borderId="0"/>
    <xf numFmtId="0" fontId="2" fillId="0" borderId="0">
      <alignment vertical="center"/>
    </xf>
    <xf numFmtId="43" fontId="2" fillId="0" borderId="0" applyFont="0" applyFill="0" applyBorder="0" applyAlignment="0" applyProtection="0"/>
    <xf numFmtId="168" fontId="2" fillId="0" borderId="0" applyFill="0" applyBorder="0" applyAlignment="0" applyProtection="0"/>
    <xf numFmtId="165" fontId="2" fillId="0" borderId="0" applyFont="0" applyFill="0" applyBorder="0" applyAlignment="0" applyProtection="0"/>
    <xf numFmtId="168" fontId="2" fillId="0" borderId="0" applyFill="0" applyBorder="0" applyAlignment="0" applyProtection="0"/>
    <xf numFmtId="168" fontId="2" fillId="0" borderId="0" applyFill="0" applyBorder="0" applyAlignment="0" applyProtection="0"/>
    <xf numFmtId="169" fontId="2" fillId="0" borderId="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49" fontId="2" fillId="0" borderId="0"/>
  </cellStyleXfs>
  <cellXfs count="1560">
    <xf numFmtId="0" fontId="0" fillId="0" borderId="0" xfId="0"/>
    <xf numFmtId="0" fontId="3" fillId="0" borderId="0" xfId="2" applyNumberFormat="1" applyFont="1"/>
    <xf numFmtId="0" fontId="4" fillId="0" borderId="0" xfId="2" quotePrefix="1" applyNumberFormat="1" applyFont="1" applyAlignment="1">
      <alignment horizontal="left"/>
    </xf>
    <xf numFmtId="0" fontId="4" fillId="0" borderId="0" xfId="2" applyNumberFormat="1" applyFont="1" applyAlignment="1">
      <alignment horizontal="left"/>
    </xf>
    <xf numFmtId="49" fontId="2" fillId="0" borderId="0" xfId="2" applyFont="1"/>
    <xf numFmtId="0" fontId="6" fillId="0" borderId="0" xfId="2" applyNumberFormat="1" applyFont="1" applyAlignment="1"/>
    <xf numFmtId="0" fontId="3" fillId="0" borderId="0" xfId="2" applyNumberFormat="1" applyFont="1" applyAlignment="1">
      <alignment horizontal="center"/>
    </xf>
    <xf numFmtId="0" fontId="7" fillId="0" borderId="0" xfId="2" applyNumberFormat="1" applyFont="1" applyAlignment="1">
      <alignment horizontal="left"/>
    </xf>
    <xf numFmtId="0" fontId="8" fillId="0" borderId="0" xfId="2" applyNumberFormat="1" applyFont="1" applyAlignment="1">
      <alignment horizontal="left"/>
    </xf>
    <xf numFmtId="0" fontId="9" fillId="0" borderId="0" xfId="2" applyNumberFormat="1" applyFont="1" applyAlignment="1">
      <alignment horizontal="left"/>
    </xf>
    <xf numFmtId="0" fontId="10" fillId="0" borderId="1" xfId="3" applyFont="1" applyBorder="1" applyAlignment="1">
      <alignment horizontal="center" vertical="top"/>
    </xf>
    <xf numFmtId="0" fontId="10" fillId="0" borderId="2" xfId="3" applyFont="1" applyBorder="1" applyAlignment="1">
      <alignment horizontal="center"/>
    </xf>
    <xf numFmtId="0" fontId="10" fillId="0" borderId="4" xfId="3" applyFont="1" applyBorder="1" applyAlignment="1">
      <alignment horizontal="center"/>
    </xf>
    <xf numFmtId="0" fontId="2" fillId="0" borderId="5" xfId="3" applyFont="1" applyBorder="1"/>
    <xf numFmtId="0" fontId="11" fillId="0" borderId="5" xfId="3" applyFont="1" applyBorder="1" applyAlignment="1">
      <alignment vertical="top" wrapText="1"/>
    </xf>
    <xf numFmtId="0" fontId="2" fillId="0" borderId="5" xfId="3" applyFont="1" applyBorder="1" applyAlignment="1">
      <alignment vertical="top" wrapText="1"/>
    </xf>
    <xf numFmtId="0" fontId="10" fillId="0" borderId="5" xfId="3" applyFont="1" applyBorder="1" applyAlignment="1">
      <alignment vertical="top" wrapText="1"/>
    </xf>
    <xf numFmtId="0" fontId="2" fillId="0" borderId="0" xfId="3" applyFont="1" applyBorder="1" applyAlignment="1">
      <alignment horizontal="justify"/>
    </xf>
    <xf numFmtId="0" fontId="12" fillId="0" borderId="0" xfId="5" applyFont="1" applyAlignment="1">
      <alignment wrapText="1"/>
    </xf>
    <xf numFmtId="0" fontId="2" fillId="0" borderId="0" xfId="5" applyFont="1" applyAlignment="1">
      <alignment vertical="center" wrapText="1"/>
    </xf>
    <xf numFmtId="0" fontId="2" fillId="0" borderId="0" xfId="3" applyFont="1" applyBorder="1" applyAlignment="1">
      <alignment vertical="top" wrapText="1"/>
    </xf>
    <xf numFmtId="0" fontId="11" fillId="0" borderId="0" xfId="6" applyNumberFormat="1" applyFont="1" applyBorder="1"/>
    <xf numFmtId="0" fontId="10" fillId="0" borderId="10" xfId="3" applyFont="1" applyBorder="1" applyAlignment="1">
      <alignment horizontal="center" vertical="justify"/>
    </xf>
    <xf numFmtId="0" fontId="13" fillId="0" borderId="10" xfId="3" applyFont="1" applyBorder="1" applyAlignment="1">
      <alignment horizontal="center" vertical="center"/>
    </xf>
    <xf numFmtId="0" fontId="10" fillId="0" borderId="11" xfId="3" applyFont="1" applyBorder="1" applyAlignment="1">
      <alignment horizontal="center"/>
    </xf>
    <xf numFmtId="0" fontId="2" fillId="0" borderId="11" xfId="3" applyFont="1" applyBorder="1" applyAlignment="1">
      <alignment vertical="top" wrapText="1"/>
    </xf>
    <xf numFmtId="0" fontId="10" fillId="0" borderId="8" xfId="3" applyFont="1" applyBorder="1" applyAlignment="1">
      <alignment horizontal="center" vertical="top"/>
    </xf>
    <xf numFmtId="0" fontId="10" fillId="0" borderId="12" xfId="3" applyFont="1" applyBorder="1" applyAlignment="1">
      <alignment horizontal="center"/>
    </xf>
    <xf numFmtId="0" fontId="2" fillId="0" borderId="0" xfId="3" applyFont="1" applyBorder="1" applyAlignment="1">
      <alignment horizontal="left" vertical="top" wrapText="1" indent="4"/>
    </xf>
    <xf numFmtId="0" fontId="10" fillId="0" borderId="13" xfId="7" applyFont="1" applyBorder="1" applyAlignment="1">
      <alignment vertical="top" wrapText="1"/>
    </xf>
    <xf numFmtId="0" fontId="2" fillId="0" borderId="13" xfId="7" applyFont="1" applyBorder="1" applyAlignment="1">
      <alignment horizontal="left" vertical="top" wrapText="1"/>
    </xf>
    <xf numFmtId="0" fontId="2" fillId="0" borderId="13" xfId="7" applyFont="1" applyFill="1" applyBorder="1" applyAlignment="1">
      <alignment vertical="top" wrapText="1"/>
    </xf>
    <xf numFmtId="0" fontId="10" fillId="0" borderId="13" xfId="7" applyFont="1" applyFill="1" applyBorder="1" applyAlignment="1">
      <alignment vertical="top" wrapText="1"/>
    </xf>
    <xf numFmtId="0" fontId="2" fillId="0" borderId="13" xfId="7" applyFont="1" applyBorder="1" applyAlignment="1">
      <alignment vertical="top" wrapText="1"/>
    </xf>
    <xf numFmtId="0" fontId="10" fillId="0" borderId="0" xfId="3" applyFont="1" applyBorder="1" applyAlignment="1">
      <alignment vertical="top" wrapText="1"/>
    </xf>
    <xf numFmtId="0" fontId="2" fillId="0" borderId="13" xfId="3" applyFont="1" applyBorder="1" applyAlignment="1">
      <alignment vertical="top" wrapText="1"/>
    </xf>
    <xf numFmtId="0" fontId="10" fillId="0" borderId="13" xfId="3" applyFont="1" applyBorder="1" applyAlignment="1">
      <alignment vertical="top" wrapText="1"/>
    </xf>
    <xf numFmtId="0" fontId="10" fillId="0" borderId="4" xfId="3" applyFont="1" applyBorder="1" applyAlignment="1">
      <alignment horizontal="center" vertical="justify"/>
    </xf>
    <xf numFmtId="0" fontId="13" fillId="0" borderId="13" xfId="3" applyFont="1" applyBorder="1" applyAlignment="1">
      <alignment horizontal="center" vertical="center"/>
    </xf>
    <xf numFmtId="0" fontId="2" fillId="0" borderId="13" xfId="3" applyFont="1" applyBorder="1" applyAlignment="1">
      <alignment horizontal="left" vertical="top" wrapText="1"/>
    </xf>
    <xf numFmtId="0" fontId="10" fillId="0" borderId="5" xfId="3" applyFont="1" applyBorder="1" applyAlignment="1">
      <alignment horizontal="left" vertical="top" wrapText="1"/>
    </xf>
    <xf numFmtId="0" fontId="2" fillId="0" borderId="5" xfId="3" applyFont="1" applyBorder="1" applyAlignment="1">
      <alignment horizontal="left" vertical="top" wrapText="1" indent="6"/>
    </xf>
    <xf numFmtId="0" fontId="2" fillId="0" borderId="5" xfId="3" applyFont="1" applyBorder="1" applyAlignment="1">
      <alignment horizontal="left" vertical="top" wrapText="1"/>
    </xf>
    <xf numFmtId="0" fontId="10" fillId="0" borderId="4" xfId="3" applyFont="1" applyBorder="1" applyAlignment="1">
      <alignment horizontal="center" vertical="top"/>
    </xf>
    <xf numFmtId="0" fontId="10" fillId="0" borderId="5" xfId="3" applyFont="1" applyBorder="1" applyAlignment="1">
      <alignment horizontal="center"/>
    </xf>
    <xf numFmtId="0" fontId="10" fillId="0" borderId="0" xfId="3" applyFont="1" applyBorder="1" applyAlignment="1">
      <alignment horizontal="left" wrapText="1"/>
    </xf>
    <xf numFmtId="0" fontId="2" fillId="0" borderId="4" xfId="0" applyFont="1" applyBorder="1" applyAlignment="1">
      <alignment horizontal="center" vertical="top"/>
    </xf>
    <xf numFmtId="0" fontId="2" fillId="0" borderId="0" xfId="0" applyFont="1" applyBorder="1"/>
    <xf numFmtId="0" fontId="2" fillId="0" borderId="0" xfId="0" applyFont="1" applyBorder="1" applyAlignment="1">
      <alignment wrapText="1"/>
    </xf>
    <xf numFmtId="0" fontId="2" fillId="0" borderId="5" xfId="3" applyFont="1" applyBorder="1" applyAlignment="1">
      <alignment horizontal="left" vertical="top" wrapText="1" indent="15"/>
    </xf>
    <xf numFmtId="0" fontId="10" fillId="0" borderId="14" xfId="3" applyFont="1" applyBorder="1" applyAlignment="1">
      <alignment horizontal="center"/>
    </xf>
    <xf numFmtId="0" fontId="2" fillId="0" borderId="15" xfId="3" applyFont="1" applyBorder="1" applyAlignment="1">
      <alignment vertical="top" wrapText="1"/>
    </xf>
    <xf numFmtId="0" fontId="10" fillId="0" borderId="0" xfId="3" applyFont="1" applyBorder="1" applyAlignment="1">
      <alignment horizontal="center"/>
    </xf>
    <xf numFmtId="0" fontId="2" fillId="0" borderId="0" xfId="3" applyFont="1" applyBorder="1"/>
    <xf numFmtId="0" fontId="14" fillId="0" borderId="8" xfId="7" applyFont="1" applyBorder="1" applyAlignment="1">
      <alignment horizontal="center" vertical="top"/>
    </xf>
    <xf numFmtId="0" fontId="14" fillId="0" borderId="12" xfId="7" applyFont="1" applyBorder="1" applyAlignment="1">
      <alignment horizontal="center"/>
    </xf>
    <xf numFmtId="0" fontId="14" fillId="0" borderId="4" xfId="7" applyFont="1" applyBorder="1" applyAlignment="1">
      <alignment horizontal="center" vertical="top"/>
    </xf>
    <xf numFmtId="0" fontId="14" fillId="0" borderId="5" xfId="7" applyFont="1" applyBorder="1" applyAlignment="1">
      <alignment horizontal="center"/>
    </xf>
    <xf numFmtId="0" fontId="15" fillId="0" borderId="5" xfId="7" applyFont="1" applyBorder="1" applyAlignment="1">
      <alignment horizontal="left"/>
    </xf>
    <xf numFmtId="0" fontId="14" fillId="0" borderId="4" xfId="7" applyFont="1" applyBorder="1" applyAlignment="1">
      <alignment horizontal="center" vertical="justify"/>
    </xf>
    <xf numFmtId="0" fontId="14" fillId="0" borderId="5" xfId="7" applyFont="1" applyBorder="1" applyAlignment="1">
      <alignment horizontal="left" vertical="justify"/>
    </xf>
    <xf numFmtId="0" fontId="16" fillId="0" borderId="5" xfId="7" applyFont="1" applyBorder="1" applyAlignment="1">
      <alignment horizontal="left" vertical="justify"/>
    </xf>
    <xf numFmtId="0" fontId="17" fillId="0" borderId="5" xfId="7" applyFont="1" applyBorder="1" applyAlignment="1">
      <alignment horizontal="left" vertical="justify"/>
    </xf>
    <xf numFmtId="0" fontId="14" fillId="0" borderId="10" xfId="3" applyFont="1" applyBorder="1" applyAlignment="1">
      <alignment horizontal="center" vertical="justify"/>
    </xf>
    <xf numFmtId="0" fontId="18" fillId="0" borderId="10" xfId="3" applyFont="1" applyBorder="1" applyAlignment="1">
      <alignment horizontal="center" vertical="center"/>
    </xf>
    <xf numFmtId="0" fontId="14" fillId="0" borderId="11" xfId="3" applyFont="1" applyBorder="1" applyAlignment="1">
      <alignment horizontal="center"/>
    </xf>
    <xf numFmtId="0" fontId="16" fillId="0" borderId="11" xfId="3" applyFont="1" applyBorder="1" applyAlignment="1">
      <alignment vertical="top" wrapText="1"/>
    </xf>
    <xf numFmtId="0" fontId="18" fillId="0" borderId="5" xfId="7" applyFont="1" applyBorder="1" applyAlignment="1">
      <alignment horizontal="center" vertical="center"/>
    </xf>
    <xf numFmtId="0" fontId="14" fillId="0" borderId="4" xfId="7" applyFont="1" applyBorder="1" applyAlignment="1">
      <alignment horizontal="center" vertical="center"/>
    </xf>
    <xf numFmtId="0" fontId="14" fillId="0" borderId="5" xfId="7" applyFont="1" applyBorder="1" applyAlignment="1">
      <alignment horizontal="left" vertical="center"/>
    </xf>
    <xf numFmtId="0" fontId="16" fillId="0" borderId="5" xfId="7" applyFont="1" applyBorder="1" applyAlignment="1">
      <alignment vertical="justify"/>
    </xf>
    <xf numFmtId="0" fontId="14" fillId="0" borderId="5" xfId="7" applyFont="1" applyBorder="1" applyAlignment="1">
      <alignment vertical="justify"/>
    </xf>
    <xf numFmtId="0" fontId="19" fillId="0" borderId="0" xfId="5" applyFont="1"/>
    <xf numFmtId="0" fontId="16" fillId="0" borderId="5" xfId="7" applyFont="1" applyBorder="1" applyAlignment="1">
      <alignment horizontal="center" vertical="justify"/>
    </xf>
    <xf numFmtId="0" fontId="14" fillId="0" borderId="0" xfId="7" applyFont="1" applyBorder="1" applyAlignment="1">
      <alignment vertical="justify"/>
    </xf>
    <xf numFmtId="0" fontId="16" fillId="0" borderId="0" xfId="7" applyFont="1" applyBorder="1" applyAlignment="1">
      <alignment wrapText="1"/>
    </xf>
    <xf numFmtId="0" fontId="16" fillId="0" borderId="5" xfId="7" applyFont="1" applyBorder="1" applyAlignment="1">
      <alignment vertical="top" wrapText="1"/>
    </xf>
    <xf numFmtId="0" fontId="14" fillId="0" borderId="23" xfId="7" applyFont="1" applyBorder="1" applyAlignment="1">
      <alignment horizontal="center" vertical="justify"/>
    </xf>
    <xf numFmtId="0" fontId="16" fillId="0" borderId="23" xfId="7" applyFont="1" applyBorder="1" applyAlignment="1">
      <alignment wrapText="1"/>
    </xf>
    <xf numFmtId="0" fontId="16" fillId="0" borderId="0" xfId="7" applyNumberFormat="1" applyFont="1" applyBorder="1" applyAlignment="1">
      <alignment vertical="top" wrapText="1"/>
    </xf>
    <xf numFmtId="0" fontId="10" fillId="0" borderId="4" xfId="7" applyFont="1" applyBorder="1" applyAlignment="1">
      <alignment horizontal="center" vertical="justify"/>
    </xf>
    <xf numFmtId="49" fontId="2" fillId="0" borderId="0" xfId="7" applyNumberFormat="1" applyFont="1" applyBorder="1" applyProtection="1">
      <protection locked="0"/>
    </xf>
    <xf numFmtId="49" fontId="16" fillId="0" borderId="0" xfId="7" applyNumberFormat="1" applyFont="1" applyBorder="1"/>
    <xf numFmtId="49" fontId="16" fillId="0" borderId="0" xfId="7" applyNumberFormat="1" applyFont="1" applyBorder="1" applyAlignment="1">
      <alignment wrapText="1"/>
    </xf>
    <xf numFmtId="0" fontId="14" fillId="0" borderId="5" xfId="7" applyFont="1" applyBorder="1" applyAlignment="1">
      <alignment horizontal="center" vertical="justify"/>
    </xf>
    <xf numFmtId="0" fontId="14" fillId="0" borderId="4" xfId="7" applyFont="1" applyBorder="1" applyAlignment="1">
      <alignment vertical="justify"/>
    </xf>
    <xf numFmtId="0" fontId="16" fillId="0" borderId="5" xfId="7" applyFont="1" applyBorder="1" applyAlignment="1">
      <alignment horizontal="right" vertical="justify"/>
    </xf>
    <xf numFmtId="0" fontId="14" fillId="0" borderId="14" xfId="7" applyFont="1" applyBorder="1" applyAlignment="1">
      <alignment vertical="justify"/>
    </xf>
    <xf numFmtId="0" fontId="16" fillId="0" borderId="15" xfId="7" applyFont="1" applyBorder="1" applyAlignment="1">
      <alignment horizontal="right" vertical="justify"/>
    </xf>
    <xf numFmtId="0" fontId="16" fillId="0" borderId="0" xfId="7" applyFont="1" applyBorder="1" applyAlignment="1">
      <alignment horizontal="center" vertical="justify"/>
    </xf>
    <xf numFmtId="165" fontId="16" fillId="0" borderId="0" xfId="1" applyFont="1" applyFill="1" applyBorder="1" applyAlignment="1" applyProtection="1">
      <alignment horizontal="center" vertical="justify"/>
      <protection locked="0"/>
    </xf>
    <xf numFmtId="0" fontId="2" fillId="0" borderId="0" xfId="6" applyNumberFormat="1"/>
    <xf numFmtId="0" fontId="2" fillId="0" borderId="0" xfId="6" applyNumberFormat="1" applyBorder="1"/>
    <xf numFmtId="0" fontId="2" fillId="0" borderId="22" xfId="6" applyNumberFormat="1" applyBorder="1"/>
    <xf numFmtId="0" fontId="2" fillId="0" borderId="23" xfId="6" applyNumberFormat="1" applyBorder="1"/>
    <xf numFmtId="0" fontId="2" fillId="0" borderId="5" xfId="0" applyFont="1" applyBorder="1" applyAlignment="1">
      <alignment horizontal="center"/>
    </xf>
    <xf numFmtId="49" fontId="10" fillId="0" borderId="5" xfId="0" applyNumberFormat="1" applyFont="1" applyBorder="1" applyAlignment="1">
      <alignment horizontal="left" wrapText="1"/>
    </xf>
    <xf numFmtId="49" fontId="10" fillId="0" borderId="26" xfId="0" applyNumberFormat="1" applyFont="1" applyBorder="1" applyAlignment="1">
      <alignment horizontal="left" wrapText="1"/>
    </xf>
    <xf numFmtId="49" fontId="2" fillId="0" borderId="30" xfId="0" applyNumberFormat="1" applyFont="1" applyBorder="1" applyAlignment="1">
      <alignment horizontal="center" vertical="top" wrapText="1"/>
    </xf>
    <xf numFmtId="49" fontId="11" fillId="0" borderId="31" xfId="0" applyNumberFormat="1" applyFont="1" applyBorder="1" applyAlignment="1">
      <alignment wrapText="1"/>
    </xf>
    <xf numFmtId="49" fontId="2" fillId="0" borderId="32" xfId="0" applyNumberFormat="1" applyFont="1" applyBorder="1" applyAlignment="1">
      <alignment horizontal="center" wrapText="1"/>
    </xf>
    <xf numFmtId="49" fontId="2" fillId="0" borderId="10" xfId="0" applyNumberFormat="1" applyFont="1" applyBorder="1" applyAlignment="1">
      <alignment horizontal="right" wrapText="1"/>
    </xf>
    <xf numFmtId="3" fontId="2" fillId="0" borderId="33" xfId="8" applyNumberFormat="1" applyFont="1" applyFill="1" applyBorder="1" applyAlignment="1">
      <alignment horizontal="right"/>
    </xf>
    <xf numFmtId="49" fontId="2" fillId="0" borderId="4" xfId="0" applyNumberFormat="1" applyFont="1" applyBorder="1" applyAlignment="1">
      <alignment horizontal="center" vertical="top" wrapText="1"/>
    </xf>
    <xf numFmtId="49" fontId="10" fillId="0" borderId="5" xfId="0" applyNumberFormat="1" applyFont="1" applyBorder="1" applyAlignment="1">
      <alignment wrapText="1"/>
    </xf>
    <xf numFmtId="49" fontId="2" fillId="0" borderId="13" xfId="0" applyNumberFormat="1" applyFont="1" applyBorder="1" applyAlignment="1">
      <alignment horizontal="center" wrapText="1"/>
    </xf>
    <xf numFmtId="49" fontId="2" fillId="0" borderId="0" xfId="0" applyNumberFormat="1" applyFont="1" applyBorder="1" applyAlignment="1">
      <alignment horizontal="right" wrapText="1"/>
    </xf>
    <xf numFmtId="49" fontId="11" fillId="0" borderId="5" xfId="0" applyNumberFormat="1" applyFont="1" applyBorder="1" applyAlignment="1">
      <alignment wrapText="1"/>
    </xf>
    <xf numFmtId="3" fontId="10" fillId="0" borderId="34" xfId="8" applyNumberFormat="1" applyFont="1" applyFill="1" applyBorder="1" applyAlignment="1">
      <alignment horizontal="center"/>
    </xf>
    <xf numFmtId="49" fontId="11" fillId="0" borderId="5" xfId="0" applyNumberFormat="1" applyFont="1" applyBorder="1" applyAlignment="1">
      <alignment vertical="center" wrapText="1"/>
    </xf>
    <xf numFmtId="49" fontId="11" fillId="0" borderId="13" xfId="0" applyNumberFormat="1" applyFont="1" applyBorder="1" applyAlignment="1">
      <alignment horizontal="center" wrapText="1"/>
    </xf>
    <xf numFmtId="0" fontId="28" fillId="0" borderId="0" xfId="0" applyFont="1"/>
    <xf numFmtId="49" fontId="2" fillId="0" borderId="5" xfId="0" applyNumberFormat="1" applyFont="1" applyBorder="1"/>
    <xf numFmtId="49" fontId="2" fillId="0" borderId="13" xfId="0" applyNumberFormat="1" applyFont="1" applyBorder="1" applyAlignment="1">
      <alignment horizontal="center"/>
    </xf>
    <xf numFmtId="49" fontId="2" fillId="0" borderId="25" xfId="0" applyNumberFormat="1" applyFont="1" applyBorder="1" applyAlignment="1">
      <alignment horizontal="center" vertical="top" wrapText="1"/>
    </xf>
    <xf numFmtId="49" fontId="2" fillId="0" borderId="28" xfId="0" applyNumberFormat="1" applyFont="1" applyBorder="1" applyAlignment="1">
      <alignment horizontal="center" wrapText="1"/>
    </xf>
    <xf numFmtId="49" fontId="2" fillId="0" borderId="11" xfId="0" applyNumberFormat="1" applyFont="1" applyBorder="1" applyAlignment="1">
      <alignment horizontal="right" wrapText="1"/>
    </xf>
    <xf numFmtId="49" fontId="20" fillId="0" borderId="0" xfId="0" applyNumberFormat="1" applyFont="1" applyBorder="1" applyAlignment="1">
      <alignment horizontal="right" wrapText="1"/>
    </xf>
    <xf numFmtId="49" fontId="27" fillId="0" borderId="5" xfId="0" applyNumberFormat="1" applyFont="1" applyBorder="1" applyAlignment="1">
      <alignment wrapText="1"/>
    </xf>
    <xf numFmtId="3" fontId="27" fillId="0" borderId="34" xfId="8" applyNumberFormat="1" applyFont="1" applyFill="1" applyBorder="1" applyAlignment="1">
      <alignment horizontal="center"/>
    </xf>
    <xf numFmtId="49" fontId="20" fillId="0" borderId="13" xfId="0" applyNumberFormat="1" applyFont="1" applyBorder="1" applyAlignment="1">
      <alignment horizontal="center" wrapText="1"/>
    </xf>
    <xf numFmtId="49" fontId="11" fillId="0" borderId="13" xfId="0" applyNumberFormat="1" applyFont="1" applyBorder="1" applyAlignment="1">
      <alignment horizontal="center" wrapText="1"/>
    </xf>
    <xf numFmtId="165" fontId="2" fillId="0" borderId="7" xfId="4" applyFont="1" applyFill="1" applyBorder="1" applyProtection="1">
      <protection locked="0"/>
    </xf>
    <xf numFmtId="0" fontId="10" fillId="0" borderId="5" xfId="7" applyFont="1" applyBorder="1" applyAlignment="1">
      <alignment vertical="justify"/>
    </xf>
    <xf numFmtId="0" fontId="2" fillId="0" borderId="5" xfId="7" applyFont="1" applyBorder="1" applyAlignment="1">
      <alignment vertical="justify"/>
    </xf>
    <xf numFmtId="0" fontId="2" fillId="0" borderId="13" xfId="7" applyFont="1" applyBorder="1" applyAlignment="1">
      <alignment vertical="justify"/>
    </xf>
    <xf numFmtId="0" fontId="10" fillId="0" borderId="13" xfId="7" applyFont="1" applyBorder="1" applyAlignment="1">
      <alignment vertical="justify"/>
    </xf>
    <xf numFmtId="0" fontId="10" fillId="0" borderId="0" xfId="7" applyFont="1" applyAlignment="1">
      <alignment vertical="justify"/>
    </xf>
    <xf numFmtId="0" fontId="10" fillId="0" borderId="0" xfId="5" applyFont="1"/>
    <xf numFmtId="0" fontId="2" fillId="0" borderId="0" xfId="5" applyFont="1"/>
    <xf numFmtId="0" fontId="2" fillId="0" borderId="0" xfId="5" applyFont="1" applyAlignment="1">
      <alignment vertical="center"/>
    </xf>
    <xf numFmtId="0" fontId="2" fillId="0" borderId="0" xfId="7" applyFont="1" applyAlignment="1">
      <alignment vertical="justify"/>
    </xf>
    <xf numFmtId="0" fontId="14" fillId="0" borderId="0" xfId="3" applyFont="1" applyBorder="1" applyAlignment="1">
      <alignment horizontal="center"/>
    </xf>
    <xf numFmtId="0" fontId="16" fillId="0" borderId="0" xfId="3" applyFont="1" applyBorder="1" applyAlignment="1">
      <alignment vertical="top" wrapText="1"/>
    </xf>
    <xf numFmtId="0" fontId="29" fillId="0" borderId="5" xfId="7" applyFont="1" applyBorder="1" applyAlignment="1">
      <alignment vertical="justify"/>
    </xf>
    <xf numFmtId="0" fontId="11" fillId="0" borderId="5" xfId="7" applyFont="1" applyBorder="1" applyAlignment="1">
      <alignment vertical="justify"/>
    </xf>
    <xf numFmtId="0" fontId="10" fillId="0" borderId="0" xfId="7" applyFont="1" applyBorder="1" applyAlignment="1">
      <alignment vertical="justify"/>
    </xf>
    <xf numFmtId="165" fontId="10" fillId="0" borderId="36" xfId="1" applyFont="1" applyBorder="1" applyAlignment="1">
      <alignment horizontal="right"/>
    </xf>
    <xf numFmtId="165" fontId="2" fillId="0" borderId="34" xfId="1" applyFont="1" applyFill="1" applyBorder="1" applyAlignment="1">
      <alignment horizontal="right"/>
    </xf>
    <xf numFmtId="165" fontId="10" fillId="0" borderId="37" xfId="1" applyFont="1" applyFill="1" applyBorder="1" applyAlignment="1">
      <alignment horizontal="right" wrapText="1"/>
    </xf>
    <xf numFmtId="165" fontId="2" fillId="0" borderId="33" xfId="1" applyFont="1" applyFill="1" applyBorder="1" applyAlignment="1">
      <alignment horizontal="right"/>
    </xf>
    <xf numFmtId="165" fontId="10" fillId="0" borderId="34" xfId="1" applyFont="1" applyFill="1" applyBorder="1" applyAlignment="1">
      <alignment horizontal="center"/>
    </xf>
    <xf numFmtId="165" fontId="10" fillId="0" borderId="35" xfId="1" applyFont="1" applyFill="1" applyBorder="1" applyAlignment="1">
      <alignment horizontal="center"/>
    </xf>
    <xf numFmtId="165" fontId="27" fillId="0" borderId="34" xfId="1" applyFont="1" applyFill="1" applyBorder="1" applyAlignment="1">
      <alignment horizontal="center"/>
    </xf>
    <xf numFmtId="165" fontId="10" fillId="0" borderId="34" xfId="1" applyFont="1" applyBorder="1" applyAlignment="1">
      <alignment horizontal="right"/>
    </xf>
    <xf numFmtId="165" fontId="0" fillId="0" borderId="0" xfId="1" applyFont="1"/>
    <xf numFmtId="165" fontId="10" fillId="0" borderId="3" xfId="4" applyFont="1" applyFill="1" applyBorder="1" applyAlignment="1" applyProtection="1">
      <alignment horizontal="center"/>
      <protection locked="0"/>
    </xf>
    <xf numFmtId="165" fontId="2" fillId="0" borderId="6" xfId="4" applyFont="1" applyFill="1" applyBorder="1" applyProtection="1">
      <protection locked="0"/>
    </xf>
    <xf numFmtId="0" fontId="2" fillId="0" borderId="7" xfId="6" applyNumberFormat="1" applyFont="1" applyFill="1" applyBorder="1" applyProtection="1">
      <protection locked="0"/>
    </xf>
    <xf numFmtId="165" fontId="2" fillId="0" borderId="10" xfId="4" applyFont="1" applyFill="1" applyBorder="1" applyAlignment="1" applyProtection="1">
      <alignment vertical="justify"/>
      <protection locked="0"/>
    </xf>
    <xf numFmtId="165" fontId="2" fillId="0" borderId="11" xfId="4" applyFont="1" applyFill="1" applyBorder="1" applyProtection="1">
      <protection locked="0"/>
    </xf>
    <xf numFmtId="165" fontId="2" fillId="0" borderId="7" xfId="4" applyFont="1" applyFill="1" applyBorder="1" applyAlignment="1" applyProtection="1">
      <alignment vertical="justify"/>
      <protection locked="0"/>
    </xf>
    <xf numFmtId="165" fontId="10" fillId="0" borderId="7" xfId="4" applyFont="1" applyFill="1" applyBorder="1" applyAlignment="1" applyProtection="1">
      <alignment horizontal="center"/>
      <protection locked="0"/>
    </xf>
    <xf numFmtId="165" fontId="10" fillId="0" borderId="7" xfId="4" applyFont="1" applyFill="1" applyBorder="1" applyProtection="1">
      <protection locked="0"/>
    </xf>
    <xf numFmtId="165" fontId="2" fillId="0" borderId="0" xfId="4" applyFont="1" applyFill="1" applyBorder="1" applyProtection="1">
      <protection locked="0"/>
    </xf>
    <xf numFmtId="165" fontId="2" fillId="2" borderId="7" xfId="1" applyFont="1" applyFill="1" applyBorder="1" applyAlignment="1" applyProtection="1">
      <protection locked="0"/>
    </xf>
    <xf numFmtId="165" fontId="2" fillId="0" borderId="7" xfId="1" applyFont="1" applyBorder="1" applyAlignment="1" applyProtection="1">
      <protection locked="0"/>
    </xf>
    <xf numFmtId="165" fontId="2" fillId="0" borderId="7" xfId="1" applyFont="1" applyFill="1" applyBorder="1" applyAlignment="1" applyProtection="1">
      <alignment horizontal="right"/>
      <protection locked="0"/>
    </xf>
    <xf numFmtId="39" fontId="14" fillId="0" borderId="7" xfId="1" applyNumberFormat="1" applyFont="1" applyFill="1" applyBorder="1" applyAlignment="1" applyProtection="1">
      <protection locked="0"/>
    </xf>
    <xf numFmtId="39" fontId="16" fillId="0" borderId="7" xfId="1" applyNumberFormat="1" applyFont="1" applyFill="1" applyBorder="1" applyAlignment="1" applyProtection="1">
      <alignment vertical="justify"/>
      <protection locked="0"/>
    </xf>
    <xf numFmtId="39" fontId="16" fillId="0" borderId="16" xfId="1" applyNumberFormat="1" applyFont="1" applyFill="1" applyBorder="1" applyAlignment="1" applyProtection="1">
      <alignment vertical="justify"/>
      <protection locked="0"/>
    </xf>
    <xf numFmtId="39" fontId="16" fillId="0" borderId="10" xfId="1" applyNumberFormat="1" applyFont="1" applyFill="1" applyBorder="1" applyAlignment="1" applyProtection="1">
      <alignment vertical="justify"/>
      <protection locked="0"/>
    </xf>
    <xf numFmtId="39" fontId="16" fillId="0" borderId="11" xfId="1" applyNumberFormat="1" applyFont="1" applyFill="1" applyBorder="1" applyAlignment="1" applyProtection="1">
      <protection locked="0"/>
    </xf>
    <xf numFmtId="39" fontId="16" fillId="0" borderId="0" xfId="1" applyNumberFormat="1" applyFont="1" applyFill="1" applyBorder="1" applyAlignment="1" applyProtection="1">
      <protection locked="0"/>
    </xf>
    <xf numFmtId="39" fontId="16" fillId="0" borderId="7" xfId="1" applyNumberFormat="1" applyFont="1" applyFill="1" applyBorder="1" applyAlignment="1" applyProtection="1">
      <alignment vertical="center"/>
      <protection locked="0"/>
    </xf>
    <xf numFmtId="39" fontId="16" fillId="0" borderId="7" xfId="1" applyNumberFormat="1" applyFont="1" applyFill="1" applyBorder="1" applyAlignment="1" applyProtection="1">
      <protection locked="0"/>
    </xf>
    <xf numFmtId="39" fontId="16" fillId="0" borderId="23" xfId="1" applyNumberFormat="1" applyFont="1" applyFill="1" applyBorder="1" applyAlignment="1" applyProtection="1">
      <alignment vertical="justify"/>
      <protection locked="0"/>
    </xf>
    <xf numFmtId="39" fontId="16" fillId="0" borderId="0" xfId="1" applyNumberFormat="1" applyFont="1" applyFill="1" applyBorder="1" applyAlignment="1" applyProtection="1">
      <alignment vertical="justify"/>
      <protection locked="0"/>
    </xf>
    <xf numFmtId="39" fontId="0" fillId="0" borderId="0" xfId="1" applyNumberFormat="1" applyFont="1" applyFill="1" applyAlignment="1"/>
    <xf numFmtId="39" fontId="10" fillId="0" borderId="34" xfId="1" applyNumberFormat="1" applyFont="1" applyBorder="1" applyAlignment="1">
      <alignment horizontal="right"/>
    </xf>
    <xf numFmtId="39" fontId="10" fillId="0" borderId="36" xfId="1" applyNumberFormat="1" applyFont="1" applyBorder="1" applyAlignment="1">
      <alignment horizontal="right"/>
    </xf>
    <xf numFmtId="39" fontId="2" fillId="0" borderId="34" xfId="1" applyNumberFormat="1" applyFont="1" applyFill="1" applyBorder="1" applyAlignment="1">
      <alignment horizontal="right"/>
    </xf>
    <xf numFmtId="49" fontId="16" fillId="0" borderId="5" xfId="0" applyNumberFormat="1" applyFont="1" applyBorder="1" applyAlignment="1">
      <alignment wrapText="1"/>
    </xf>
    <xf numFmtId="49" fontId="14" fillId="0" borderId="5" xfId="0" applyNumberFormat="1" applyFont="1" applyBorder="1" applyAlignment="1">
      <alignment wrapText="1"/>
    </xf>
    <xf numFmtId="49" fontId="16" fillId="0" borderId="5" xfId="0" applyNumberFormat="1" applyFont="1" applyBorder="1" applyAlignment="1">
      <alignment vertical="top" wrapText="1"/>
    </xf>
    <xf numFmtId="165" fontId="2" fillId="2" borderId="4" xfId="1" applyFont="1" applyFill="1" applyBorder="1" applyAlignment="1" applyProtection="1">
      <alignment horizontal="center"/>
      <protection locked="0"/>
    </xf>
    <xf numFmtId="165" fontId="2" fillId="2" borderId="7" xfId="1" applyFont="1" applyFill="1" applyBorder="1" applyAlignment="1" applyProtection="1">
      <alignment horizontal="right"/>
      <protection locked="0"/>
    </xf>
    <xf numFmtId="3" fontId="10" fillId="0" borderId="35" xfId="8" applyNumberFormat="1" applyFont="1" applyFill="1" applyBorder="1" applyAlignment="1">
      <alignment horizontal="center"/>
    </xf>
    <xf numFmtId="49" fontId="10" fillId="0" borderId="13" xfId="0" applyNumberFormat="1" applyFont="1" applyBorder="1" applyAlignment="1">
      <alignment horizontal="center" wrapText="1"/>
    </xf>
    <xf numFmtId="49" fontId="10" fillId="0" borderId="0" xfId="0" applyNumberFormat="1" applyFont="1" applyBorder="1" applyAlignment="1">
      <alignment horizontal="center" wrapText="1"/>
    </xf>
    <xf numFmtId="10" fontId="0" fillId="0" borderId="0" xfId="0" applyNumberFormat="1"/>
    <xf numFmtId="0" fontId="10" fillId="0" borderId="0" xfId="6" applyNumberFormat="1" applyFont="1" applyBorder="1"/>
    <xf numFmtId="39" fontId="14" fillId="0" borderId="9" xfId="1" applyNumberFormat="1" applyFont="1" applyFill="1" applyBorder="1" applyAlignment="1" applyProtection="1">
      <alignment horizontal="center"/>
      <protection locked="0"/>
    </xf>
    <xf numFmtId="0" fontId="37" fillId="0" borderId="5" xfId="7" applyFont="1" applyBorder="1" applyAlignment="1">
      <alignment vertical="justify"/>
    </xf>
    <xf numFmtId="0" fontId="38" fillId="0" borderId="5" xfId="7" applyFont="1" applyBorder="1" applyAlignment="1">
      <alignment horizontal="center"/>
    </xf>
    <xf numFmtId="0" fontId="38" fillId="0" borderId="5" xfId="7" applyFont="1" applyBorder="1" applyAlignment="1">
      <alignment horizontal="left" vertical="justify"/>
    </xf>
    <xf numFmtId="0" fontId="39" fillId="0" borderId="5" xfId="7" applyFont="1" applyBorder="1" applyAlignment="1">
      <alignment horizontal="left" vertical="justify"/>
    </xf>
    <xf numFmtId="0" fontId="37" fillId="0" borderId="5" xfId="7" applyFont="1" applyBorder="1" applyAlignment="1">
      <alignment horizontal="left" vertical="justify"/>
    </xf>
    <xf numFmtId="0" fontId="2" fillId="0" borderId="0" xfId="0" applyFont="1" applyAlignment="1">
      <alignment horizontal="center"/>
    </xf>
    <xf numFmtId="0" fontId="2" fillId="0" borderId="0" xfId="0" applyFont="1"/>
    <xf numFmtId="0" fontId="16" fillId="0" borderId="0" xfId="0" applyFont="1"/>
    <xf numFmtId="4" fontId="11" fillId="0" borderId="0" xfId="28" applyNumberFormat="1" applyFont="1" applyFill="1" applyBorder="1" applyAlignment="1" applyProtection="1">
      <alignment horizontal="right"/>
    </xf>
    <xf numFmtId="4" fontId="2" fillId="0" borderId="0" xfId="28" applyNumberFormat="1" applyFont="1" applyFill="1" applyBorder="1" applyAlignment="1" applyProtection="1">
      <alignment horizontal="right"/>
    </xf>
    <xf numFmtId="0" fontId="11" fillId="0" borderId="0" xfId="0" applyFont="1" applyAlignment="1">
      <alignment horizontal="left"/>
    </xf>
    <xf numFmtId="0" fontId="2" fillId="0" borderId="15" xfId="0" applyFont="1" applyBorder="1" applyAlignment="1">
      <alignment horizontal="center"/>
    </xf>
    <xf numFmtId="0" fontId="2" fillId="0" borderId="46" xfId="0" applyFont="1" applyBorder="1" applyAlignment="1">
      <alignment horizontal="center"/>
    </xf>
    <xf numFmtId="0" fontId="10" fillId="0" borderId="28" xfId="0" applyFont="1" applyBorder="1" applyAlignment="1">
      <alignment horizontal="center"/>
    </xf>
    <xf numFmtId="0" fontId="14" fillId="0" borderId="0" xfId="0" applyFont="1"/>
    <xf numFmtId="0" fontId="2" fillId="0" borderId="0" xfId="0" applyFont="1" applyBorder="1" applyAlignment="1">
      <alignment horizontal="left"/>
    </xf>
    <xf numFmtId="0" fontId="2" fillId="0" borderId="13" xfId="0" applyFont="1" applyBorder="1" applyAlignment="1">
      <alignment horizontal="left"/>
    </xf>
    <xf numFmtId="0" fontId="2" fillId="0" borderId="42" xfId="0" applyFont="1" applyBorder="1" applyAlignment="1">
      <alignment horizontal="left"/>
    </xf>
    <xf numFmtId="0" fontId="2" fillId="0" borderId="21" xfId="0" applyFont="1" applyBorder="1" applyAlignment="1">
      <alignment horizontal="center"/>
    </xf>
    <xf numFmtId="0" fontId="2" fillId="0" borderId="22" xfId="0" applyFont="1" applyBorder="1"/>
    <xf numFmtId="0" fontId="10" fillId="0" borderId="11" xfId="0" applyFont="1" applyBorder="1"/>
    <xf numFmtId="4" fontId="2" fillId="0" borderId="52" xfId="28" applyNumberFormat="1" applyFont="1" applyFill="1" applyBorder="1" applyAlignment="1" applyProtection="1">
      <alignment horizontal="right"/>
    </xf>
    <xf numFmtId="4" fontId="2" fillId="0" borderId="54" xfId="28" applyNumberFormat="1" applyFont="1" applyFill="1" applyBorder="1" applyAlignment="1" applyProtection="1">
      <alignment horizontal="right"/>
    </xf>
    <xf numFmtId="4" fontId="2" fillId="0" borderId="15" xfId="0" applyNumberFormat="1" applyFont="1" applyBorder="1" applyAlignment="1">
      <alignment horizontal="center"/>
    </xf>
    <xf numFmtId="172" fontId="2" fillId="0" borderId="0" xfId="4" applyNumberFormat="1" applyFont="1" applyFill="1" applyBorder="1" applyAlignment="1" applyProtection="1">
      <alignment horizontal="center" vertical="center"/>
    </xf>
    <xf numFmtId="165" fontId="2" fillId="0" borderId="54" xfId="4" applyFont="1" applyFill="1" applyBorder="1" applyAlignment="1" applyProtection="1">
      <alignment horizontal="center" vertical="center"/>
    </xf>
    <xf numFmtId="172" fontId="2" fillId="0" borderId="52" xfId="4" applyNumberFormat="1" applyFont="1" applyFill="1" applyBorder="1" applyAlignment="1" applyProtection="1">
      <alignment horizontal="center" vertical="center"/>
    </xf>
    <xf numFmtId="165" fontId="2" fillId="0" borderId="0" xfId="4" applyFont="1" applyFill="1" applyBorder="1" applyAlignment="1" applyProtection="1">
      <alignment horizontal="center" vertical="center"/>
    </xf>
    <xf numFmtId="4" fontId="11" fillId="0" borderId="0" xfId="0" applyNumberFormat="1" applyFont="1"/>
    <xf numFmtId="4" fontId="16" fillId="0" borderId="0" xfId="0" applyNumberFormat="1" applyFont="1"/>
    <xf numFmtId="4" fontId="2" fillId="0" borderId="0" xfId="0" applyNumberFormat="1" applyFont="1" applyBorder="1" applyAlignment="1">
      <alignment horizontal="center"/>
    </xf>
    <xf numFmtId="4" fontId="2" fillId="0" borderId="0" xfId="0" applyNumberFormat="1" applyFont="1"/>
    <xf numFmtId="4" fontId="14" fillId="0" borderId="0" xfId="0" applyNumberFormat="1" applyFont="1"/>
    <xf numFmtId="4" fontId="2" fillId="0" borderId="0" xfId="0" applyNumberFormat="1" applyFont="1" applyAlignment="1">
      <alignment horizontal="center"/>
    </xf>
    <xf numFmtId="4" fontId="0" fillId="0" borderId="0" xfId="0" applyNumberFormat="1"/>
    <xf numFmtId="0" fontId="6" fillId="0" borderId="0" xfId="2" applyNumberFormat="1" applyFont="1" applyAlignment="1">
      <alignment horizontal="center"/>
    </xf>
    <xf numFmtId="165" fontId="0" fillId="0" borderId="0" xfId="0" applyNumberFormat="1"/>
    <xf numFmtId="165" fontId="16" fillId="2" borderId="7" xfId="1" applyFont="1" applyFill="1" applyBorder="1" applyAlignment="1" applyProtection="1">
      <protection locked="0"/>
    </xf>
    <xf numFmtId="0" fontId="11" fillId="0" borderId="5" xfId="3" applyFont="1" applyBorder="1" applyAlignment="1">
      <alignment horizontal="center" vertical="top" wrapText="1"/>
    </xf>
    <xf numFmtId="0" fontId="14" fillId="0" borderId="30" xfId="7" applyFont="1" applyBorder="1" applyAlignment="1">
      <alignment horizontal="center" vertical="top"/>
    </xf>
    <xf numFmtId="0" fontId="14" fillId="0" borderId="31" xfId="7" applyFont="1" applyBorder="1" applyAlignment="1">
      <alignment horizontal="center"/>
    </xf>
    <xf numFmtId="39" fontId="14" fillId="0" borderId="56" xfId="1" applyNumberFormat="1" applyFont="1" applyFill="1" applyBorder="1" applyAlignment="1" applyProtection="1">
      <alignment horizontal="center"/>
      <protection locked="0"/>
    </xf>
    <xf numFmtId="0" fontId="10" fillId="0" borderId="0" xfId="5" applyFont="1" applyBorder="1"/>
    <xf numFmtId="0" fontId="2" fillId="0" borderId="0" xfId="5" applyFont="1" applyBorder="1"/>
    <xf numFmtId="0" fontId="2" fillId="0" borderId="0" xfId="5" applyFont="1" applyBorder="1" applyAlignment="1">
      <alignment vertical="center"/>
    </xf>
    <xf numFmtId="0" fontId="2" fillId="0" borderId="0" xfId="7" applyFont="1" applyBorder="1" applyAlignment="1">
      <alignment vertical="justify"/>
    </xf>
    <xf numFmtId="0" fontId="19" fillId="0" borderId="0" xfId="5" applyFont="1" applyBorder="1"/>
    <xf numFmtId="0" fontId="14" fillId="0" borderId="0" xfId="7" applyFont="1" applyBorder="1" applyAlignment="1">
      <alignment horizontal="center" vertical="justify"/>
    </xf>
    <xf numFmtId="0" fontId="18" fillId="0" borderId="0" xfId="7" applyFont="1" applyBorder="1" applyAlignment="1">
      <alignment vertical="center"/>
    </xf>
    <xf numFmtId="0" fontId="14" fillId="0" borderId="1" xfId="7" applyFont="1" applyBorder="1" applyAlignment="1">
      <alignment horizontal="center" vertical="top"/>
    </xf>
    <xf numFmtId="0" fontId="14" fillId="0" borderId="2" xfId="7" applyFont="1" applyBorder="1" applyAlignment="1">
      <alignment horizontal="center"/>
    </xf>
    <xf numFmtId="39" fontId="14" fillId="0" borderId="3" xfId="1" applyNumberFormat="1" applyFont="1" applyFill="1" applyBorder="1" applyAlignment="1" applyProtection="1">
      <alignment horizontal="center"/>
      <protection locked="0"/>
    </xf>
    <xf numFmtId="0" fontId="45" fillId="0" borderId="0" xfId="0" applyFont="1"/>
    <xf numFmtId="0" fontId="0" fillId="0" borderId="0" xfId="0" applyFont="1"/>
    <xf numFmtId="0" fontId="0" fillId="0" borderId="0" xfId="0" applyAlignment="1"/>
    <xf numFmtId="0" fontId="45" fillId="0" borderId="0" xfId="0" applyFont="1" applyBorder="1"/>
    <xf numFmtId="49" fontId="46" fillId="0" borderId="0" xfId="0" applyNumberFormat="1" applyFont="1" applyBorder="1" applyAlignment="1"/>
    <xf numFmtId="49" fontId="34" fillId="0" borderId="0" xfId="0" applyNumberFormat="1" applyFont="1" applyBorder="1" applyAlignment="1"/>
    <xf numFmtId="39" fontId="14" fillId="0" borderId="34" xfId="1" applyNumberFormat="1" applyFont="1" applyFill="1" applyBorder="1" applyAlignment="1">
      <alignment horizontal="right" wrapText="1"/>
    </xf>
    <xf numFmtId="39" fontId="14" fillId="0" borderId="34" xfId="1" applyNumberFormat="1" applyFont="1" applyBorder="1"/>
    <xf numFmtId="39" fontId="10" fillId="0" borderId="37" xfId="1" applyNumberFormat="1" applyFont="1" applyFill="1" applyBorder="1" applyAlignment="1">
      <alignment horizontal="right" wrapText="1"/>
    </xf>
    <xf numFmtId="0" fontId="0" fillId="0" borderId="0" xfId="0" applyFill="1" applyProtection="1">
      <protection locked="0"/>
    </xf>
    <xf numFmtId="0" fontId="10" fillId="2" borderId="5" xfId="3" applyFont="1" applyFill="1" applyBorder="1" applyAlignment="1" applyProtection="1">
      <alignment vertical="top" wrapText="1"/>
      <protection locked="0"/>
    </xf>
    <xf numFmtId="0" fontId="2" fillId="0" borderId="5" xfId="3" applyFont="1" applyBorder="1" applyAlignment="1" applyProtection="1">
      <alignment vertical="top" wrapText="1"/>
      <protection locked="0"/>
    </xf>
    <xf numFmtId="165" fontId="10" fillId="0" borderId="24" xfId="1" applyFont="1" applyBorder="1" applyAlignment="1" applyProtection="1">
      <alignment horizontal="right"/>
    </xf>
    <xf numFmtId="165" fontId="2" fillId="2" borderId="7" xfId="1" applyFont="1" applyFill="1" applyBorder="1" applyAlignment="1" applyProtection="1"/>
    <xf numFmtId="165" fontId="2" fillId="0" borderId="7" xfId="1" applyFont="1" applyFill="1" applyBorder="1" applyAlignment="1" applyProtection="1">
      <alignment horizontal="right"/>
    </xf>
    <xf numFmtId="165" fontId="2" fillId="0" borderId="4" xfId="1" applyFont="1" applyBorder="1" applyAlignment="1" applyProtection="1">
      <alignment horizontal="center"/>
    </xf>
    <xf numFmtId="165" fontId="2" fillId="0" borderId="7" xfId="1" applyFont="1" applyBorder="1" applyAlignment="1" applyProtection="1"/>
    <xf numFmtId="165" fontId="2" fillId="0" borderId="4" xfId="1" applyFont="1" applyFill="1" applyBorder="1" applyAlignment="1" applyProtection="1">
      <alignment horizontal="right" wrapText="1"/>
    </xf>
    <xf numFmtId="4" fontId="2" fillId="0" borderId="5" xfId="28" applyNumberFormat="1" applyFont="1" applyFill="1" applyBorder="1" applyAlignment="1" applyProtection="1">
      <alignment horizontal="right"/>
    </xf>
    <xf numFmtId="2" fontId="2" fillId="0" borderId="0" xfId="28" applyNumberFormat="1" applyFont="1" applyFill="1" applyBorder="1" applyAlignment="1" applyProtection="1">
      <alignment horizontal="right"/>
    </xf>
    <xf numFmtId="2" fontId="2" fillId="0" borderId="51" xfId="28" applyNumberFormat="1" applyFont="1" applyFill="1" applyBorder="1" applyAlignment="1" applyProtection="1">
      <alignment horizontal="right"/>
    </xf>
    <xf numFmtId="2" fontId="2" fillId="0" borderId="5" xfId="4" applyNumberFormat="1" applyFont="1" applyFill="1" applyBorder="1" applyAlignment="1" applyProtection="1"/>
    <xf numFmtId="2" fontId="2" fillId="0" borderId="55" xfId="4" applyNumberFormat="1" applyFont="1" applyFill="1" applyBorder="1" applyAlignment="1" applyProtection="1"/>
    <xf numFmtId="165" fontId="14" fillId="0" borderId="34" xfId="1" applyFont="1" applyFill="1" applyBorder="1" applyAlignment="1">
      <alignment horizontal="right" wrapText="1"/>
    </xf>
    <xf numFmtId="165" fontId="14" fillId="0" borderId="34" xfId="1" applyFont="1" applyBorder="1" applyAlignment="1">
      <alignment horizontal="right"/>
    </xf>
    <xf numFmtId="4" fontId="2" fillId="0" borderId="21" xfId="0" applyNumberFormat="1" applyFont="1" applyBorder="1" applyAlignment="1">
      <alignment horizontal="center"/>
    </xf>
    <xf numFmtId="4" fontId="2" fillId="0" borderId="5" xfId="0" applyNumberFormat="1" applyFont="1" applyBorder="1"/>
    <xf numFmtId="4" fontId="10" fillId="0" borderId="26" xfId="0" applyNumberFormat="1" applyFont="1" applyBorder="1" applyAlignment="1">
      <alignment horizontal="center"/>
    </xf>
    <xf numFmtId="49" fontId="10" fillId="0" borderId="1" xfId="35" applyFont="1" applyFill="1" applyBorder="1" applyAlignment="1" applyProtection="1">
      <alignment horizontal="center" vertical="top"/>
    </xf>
    <xf numFmtId="49" fontId="10" fillId="0" borderId="27" xfId="35" applyFont="1" applyFill="1" applyBorder="1" applyAlignment="1" applyProtection="1">
      <alignment horizontal="center" vertical="center" wrapText="1"/>
    </xf>
    <xf numFmtId="49" fontId="10" fillId="0" borderId="1" xfId="35" applyFont="1" applyFill="1" applyBorder="1" applyAlignment="1" applyProtection="1">
      <alignment horizontal="center"/>
    </xf>
    <xf numFmtId="166" fontId="10" fillId="0" borderId="2" xfId="4" applyNumberFormat="1" applyFont="1" applyFill="1" applyBorder="1" applyAlignment="1" applyProtection="1">
      <alignment horizontal="center"/>
    </xf>
    <xf numFmtId="3" fontId="10" fillId="0" borderId="3" xfId="4" applyNumberFormat="1" applyFont="1" applyFill="1" applyBorder="1" applyAlignment="1" applyProtection="1">
      <alignment vertical="center"/>
    </xf>
    <xf numFmtId="2" fontId="10" fillId="0" borderId="41" xfId="8" applyNumberFormat="1" applyFont="1" applyFill="1" applyBorder="1" applyAlignment="1" applyProtection="1">
      <alignment horizontal="center"/>
    </xf>
    <xf numFmtId="0" fontId="0" fillId="0" borderId="0" xfId="0" applyProtection="1"/>
    <xf numFmtId="49" fontId="10" fillId="0" borderId="4" xfId="35" applyFont="1" applyFill="1" applyBorder="1" applyAlignment="1" applyProtection="1">
      <alignment horizontal="center" vertical="top"/>
    </xf>
    <xf numFmtId="49" fontId="10" fillId="0" borderId="13" xfId="35" applyFont="1" applyFill="1" applyBorder="1" applyAlignment="1" applyProtection="1">
      <alignment horizontal="center" vertical="center" wrapText="1"/>
    </xf>
    <xf numFmtId="49" fontId="10" fillId="0" borderId="22" xfId="35" applyFont="1" applyFill="1" applyBorder="1" applyAlignment="1" applyProtection="1">
      <alignment horizontal="center"/>
    </xf>
    <xf numFmtId="166" fontId="10" fillId="0" borderId="22" xfId="4" applyNumberFormat="1" applyFont="1" applyFill="1" applyBorder="1" applyAlignment="1" applyProtection="1">
      <alignment horizontal="center"/>
    </xf>
    <xf numFmtId="3" fontId="10" fillId="0" borderId="57" xfId="4" applyNumberFormat="1" applyFont="1" applyFill="1" applyBorder="1" applyAlignment="1" applyProtection="1">
      <alignment vertical="center"/>
    </xf>
    <xf numFmtId="2" fontId="10" fillId="0" borderId="36" xfId="8" applyNumberFormat="1" applyFont="1" applyFill="1" applyBorder="1" applyAlignment="1" applyProtection="1">
      <alignment horizontal="center" vertical="center"/>
    </xf>
    <xf numFmtId="49" fontId="11" fillId="0" borderId="0" xfId="35" applyFont="1" applyFill="1" applyBorder="1" applyAlignment="1" applyProtection="1">
      <alignment horizontal="left" vertical="center" wrapText="1"/>
    </xf>
    <xf numFmtId="49" fontId="10" fillId="0" borderId="0" xfId="35" applyFont="1" applyFill="1" applyBorder="1" applyAlignment="1" applyProtection="1">
      <alignment horizontal="center"/>
    </xf>
    <xf numFmtId="166" fontId="10" fillId="0" borderId="0" xfId="4" applyNumberFormat="1" applyFont="1" applyFill="1" applyBorder="1" applyAlignment="1" applyProtection="1">
      <alignment horizontal="center"/>
    </xf>
    <xf numFmtId="3" fontId="10" fillId="0" borderId="40" xfId="4" applyNumberFormat="1" applyFont="1" applyFill="1" applyBorder="1" applyAlignment="1" applyProtection="1">
      <alignment vertical="center"/>
    </xf>
    <xf numFmtId="2" fontId="10" fillId="0" borderId="34" xfId="8" applyNumberFormat="1" applyFont="1" applyFill="1" applyBorder="1" applyAlignment="1" applyProtection="1">
      <alignment horizontal="center" vertical="center"/>
    </xf>
    <xf numFmtId="49" fontId="10" fillId="0" borderId="0" xfId="35" applyFont="1" applyFill="1" applyBorder="1" applyAlignment="1" applyProtection="1">
      <alignment horizontal="left" vertical="center" wrapText="1"/>
    </xf>
    <xf numFmtId="49" fontId="2" fillId="0" borderId="0" xfId="35" applyFont="1" applyFill="1" applyBorder="1" applyAlignment="1" applyProtection="1">
      <alignment horizontal="left" vertical="center" wrapText="1"/>
    </xf>
    <xf numFmtId="0" fontId="15" fillId="0" borderId="0" xfId="0" applyFont="1" applyProtection="1"/>
    <xf numFmtId="49" fontId="11" fillId="0" borderId="13" xfId="35" applyFont="1" applyFill="1" applyBorder="1" applyAlignment="1" applyProtection="1">
      <alignment horizontal="left" vertical="top" wrapText="1"/>
    </xf>
    <xf numFmtId="49" fontId="2" fillId="0" borderId="4" xfId="35" applyFont="1" applyFill="1" applyBorder="1" applyAlignment="1" applyProtection="1">
      <alignment horizontal="center" vertical="top"/>
    </xf>
    <xf numFmtId="0" fontId="16" fillId="0" borderId="0" xfId="0" applyFont="1" applyAlignment="1" applyProtection="1">
      <alignment horizontal="left" vertical="center" wrapText="1"/>
    </xf>
    <xf numFmtId="49" fontId="2" fillId="0" borderId="0" xfId="35" applyFont="1" applyFill="1" applyBorder="1" applyAlignment="1" applyProtection="1">
      <alignment horizontal="center"/>
    </xf>
    <xf numFmtId="166" fontId="2" fillId="0" borderId="0" xfId="4" applyNumberFormat="1" applyFont="1" applyFill="1" applyBorder="1" applyAlignment="1" applyProtection="1">
      <alignment horizontal="center"/>
    </xf>
    <xf numFmtId="3" fontId="2" fillId="0" borderId="40" xfId="4" applyNumberFormat="1" applyFont="1" applyFill="1" applyBorder="1" applyAlignment="1" applyProtection="1">
      <alignment vertical="center"/>
    </xf>
    <xf numFmtId="2" fontId="2" fillId="0" borderId="34" xfId="8" applyNumberFormat="1" applyFont="1" applyFill="1" applyBorder="1" applyAlignment="1" applyProtection="1">
      <alignment vertical="center"/>
    </xf>
    <xf numFmtId="49" fontId="2" fillId="0" borderId="13" xfId="35" applyFont="1" applyFill="1" applyBorder="1" applyAlignment="1" applyProtection="1">
      <alignment vertical="center" wrapText="1"/>
    </xf>
    <xf numFmtId="0" fontId="16" fillId="0" borderId="0" xfId="0" applyFont="1" applyAlignment="1" applyProtection="1">
      <alignment horizontal="left" vertical="top" indent="2"/>
    </xf>
    <xf numFmtId="49" fontId="2" fillId="0" borderId="0" xfId="35" applyFont="1" applyFill="1" applyBorder="1" applyAlignment="1" applyProtection="1">
      <alignment vertical="center" wrapText="1"/>
    </xf>
    <xf numFmtId="0" fontId="16" fillId="0" borderId="0" xfId="0" applyFont="1" applyAlignment="1" applyProtection="1">
      <alignment horizontal="left" vertical="top"/>
    </xf>
    <xf numFmtId="0" fontId="48" fillId="0" borderId="0" xfId="0" applyFont="1" applyAlignment="1" applyProtection="1">
      <alignment horizontal="left" vertical="top"/>
    </xf>
    <xf numFmtId="0" fontId="2" fillId="0" borderId="13" xfId="0" applyFont="1" applyFill="1" applyBorder="1" applyAlignment="1" applyProtection="1">
      <alignment vertical="top" wrapText="1"/>
    </xf>
    <xf numFmtId="0" fontId="16" fillId="0" borderId="0" xfId="0" applyFont="1" applyAlignment="1" applyProtection="1">
      <alignment wrapText="1"/>
    </xf>
    <xf numFmtId="0" fontId="2" fillId="0" borderId="13"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16" fillId="0" borderId="0" xfId="0" applyFont="1" applyAlignment="1" applyProtection="1">
      <alignment horizontal="left" vertical="center" indent="2"/>
    </xf>
    <xf numFmtId="49" fontId="2" fillId="0" borderId="11" xfId="35" applyFont="1" applyFill="1" applyBorder="1" applyAlignment="1" applyProtection="1">
      <alignment horizontal="center"/>
    </xf>
    <xf numFmtId="166" fontId="2" fillId="0" borderId="11" xfId="4" applyNumberFormat="1" applyFont="1" applyFill="1" applyBorder="1" applyAlignment="1" applyProtection="1">
      <alignment horizontal="center"/>
    </xf>
    <xf numFmtId="3" fontId="2" fillId="0" borderId="44" xfId="4" applyNumberFormat="1" applyFont="1" applyFill="1" applyBorder="1" applyAlignment="1" applyProtection="1">
      <alignment vertical="center"/>
    </xf>
    <xf numFmtId="49" fontId="2" fillId="0" borderId="10" xfId="35" applyFont="1" applyFill="1" applyBorder="1" applyAlignment="1" applyProtection="1">
      <alignment horizontal="center" vertical="top"/>
    </xf>
    <xf numFmtId="0" fontId="2" fillId="0" borderId="10" xfId="0" applyFont="1" applyFill="1" applyBorder="1" applyAlignment="1" applyProtection="1">
      <alignment vertical="center" wrapText="1"/>
    </xf>
    <xf numFmtId="49" fontId="2" fillId="0" borderId="10" xfId="35" applyFont="1" applyFill="1" applyBorder="1" applyAlignment="1" applyProtection="1">
      <alignment horizontal="center"/>
    </xf>
    <xf numFmtId="166" fontId="2" fillId="0" borderId="10" xfId="4" applyNumberFormat="1" applyFont="1" applyFill="1" applyBorder="1" applyAlignment="1" applyProtection="1">
      <alignment horizontal="center"/>
    </xf>
    <xf numFmtId="3" fontId="2" fillId="0" borderId="10" xfId="4" applyNumberFormat="1" applyFont="1" applyFill="1" applyBorder="1" applyAlignment="1" applyProtection="1">
      <alignment vertical="center"/>
    </xf>
    <xf numFmtId="2" fontId="2" fillId="0" borderId="10" xfId="8" applyNumberFormat="1" applyFont="1" applyFill="1" applyBorder="1" applyAlignment="1" applyProtection="1">
      <alignment vertical="center"/>
    </xf>
    <xf numFmtId="49" fontId="2" fillId="0" borderId="11" xfId="35" applyFont="1" applyFill="1" applyBorder="1" applyAlignment="1" applyProtection="1">
      <alignment horizontal="center" vertical="top"/>
    </xf>
    <xf numFmtId="49" fontId="2" fillId="0" borderId="11" xfId="35" applyFont="1" applyFill="1" applyBorder="1" applyAlignment="1" applyProtection="1">
      <alignment vertical="center" wrapText="1"/>
    </xf>
    <xf numFmtId="3" fontId="2" fillId="0" borderId="11" xfId="4" applyNumberFormat="1" applyFont="1" applyFill="1" applyBorder="1" applyAlignment="1" applyProtection="1">
      <alignment vertical="center"/>
    </xf>
    <xf numFmtId="2" fontId="2" fillId="0" borderId="11" xfId="8" applyNumberFormat="1" applyFont="1" applyFill="1" applyBorder="1" applyAlignment="1" applyProtection="1">
      <alignment vertical="center"/>
    </xf>
    <xf numFmtId="49" fontId="10" fillId="0" borderId="2" xfId="35" applyFont="1" applyFill="1" applyBorder="1" applyAlignment="1" applyProtection="1">
      <alignment horizontal="center"/>
    </xf>
    <xf numFmtId="49" fontId="10" fillId="0" borderId="0" xfId="35" applyFont="1" applyFill="1" applyBorder="1" applyAlignment="1" applyProtection="1">
      <alignment horizontal="center" vertical="center" wrapText="1"/>
    </xf>
    <xf numFmtId="49" fontId="10" fillId="0" borderId="5" xfId="35" applyFont="1" applyFill="1" applyBorder="1" applyAlignment="1" applyProtection="1">
      <alignment horizontal="center"/>
    </xf>
    <xf numFmtId="166" fontId="10" fillId="0" borderId="5" xfId="4" applyNumberFormat="1" applyFont="1" applyFill="1" applyBorder="1" applyAlignment="1" applyProtection="1">
      <alignment horizontal="center"/>
    </xf>
    <xf numFmtId="3" fontId="10" fillId="0" borderId="7" xfId="4" applyNumberFormat="1" applyFont="1" applyFill="1" applyBorder="1" applyAlignment="1" applyProtection="1">
      <alignment vertical="center"/>
    </xf>
    <xf numFmtId="2" fontId="10" fillId="0" borderId="34" xfId="8" applyNumberFormat="1" applyFont="1" applyFill="1" applyBorder="1" applyAlignment="1" applyProtection="1">
      <alignment horizontal="center"/>
    </xf>
    <xf numFmtId="0" fontId="15" fillId="0" borderId="0" xfId="0" applyFont="1" applyBorder="1" applyAlignment="1" applyProtection="1">
      <alignment wrapText="1"/>
    </xf>
    <xf numFmtId="49" fontId="2" fillId="0" borderId="5" xfId="35" applyFont="1" applyFill="1" applyBorder="1" applyAlignment="1" applyProtection="1">
      <alignment horizontal="center"/>
    </xf>
    <xf numFmtId="166" fontId="2" fillId="0" borderId="5" xfId="4" applyNumberFormat="1" applyFont="1" applyFill="1" applyBorder="1" applyAlignment="1" applyProtection="1">
      <alignment horizontal="center"/>
    </xf>
    <xf numFmtId="3" fontId="2" fillId="0" borderId="7" xfId="4" applyNumberFormat="1" applyFont="1" applyFill="1" applyBorder="1" applyAlignment="1" applyProtection="1">
      <alignment vertical="center"/>
    </xf>
    <xf numFmtId="0" fontId="2" fillId="0" borderId="4" xfId="7" applyFont="1" applyFill="1" applyBorder="1" applyAlignment="1" applyProtection="1">
      <alignment horizontal="center" vertical="top"/>
    </xf>
    <xf numFmtId="0" fontId="16" fillId="0" borderId="0" xfId="0" applyFont="1" applyBorder="1" applyAlignment="1" applyProtection="1">
      <alignment vertical="center" wrapText="1"/>
    </xf>
    <xf numFmtId="0" fontId="2" fillId="0" borderId="5" xfId="7" applyFont="1" applyFill="1" applyBorder="1" applyAlignment="1" applyProtection="1">
      <alignment horizontal="center"/>
    </xf>
    <xf numFmtId="0" fontId="2" fillId="0" borderId="5" xfId="7" applyFont="1" applyFill="1" applyBorder="1" applyAlignment="1" applyProtection="1">
      <alignment horizontal="right"/>
    </xf>
    <xf numFmtId="166" fontId="2" fillId="0" borderId="7" xfId="4" applyNumberFormat="1" applyFont="1" applyFill="1" applyBorder="1" applyAlignment="1" applyProtection="1">
      <alignment horizontal="right"/>
    </xf>
    <xf numFmtId="2" fontId="2" fillId="0" borderId="34" xfId="8" applyNumberFormat="1" applyFont="1" applyFill="1" applyBorder="1" applyAlignment="1" applyProtection="1">
      <alignment horizontal="right"/>
    </xf>
    <xf numFmtId="0" fontId="16" fillId="0" borderId="0" xfId="0" applyFont="1" applyBorder="1" applyAlignment="1" applyProtection="1">
      <alignment wrapText="1"/>
    </xf>
    <xf numFmtId="49" fontId="2" fillId="4" borderId="4" xfId="35" applyFont="1" applyFill="1" applyBorder="1" applyAlignment="1" applyProtection="1">
      <alignment horizontal="center" vertical="top"/>
    </xf>
    <xf numFmtId="0" fontId="16" fillId="0" borderId="0" xfId="0" applyFont="1" applyFill="1" applyBorder="1" applyAlignment="1" applyProtection="1">
      <alignment wrapText="1"/>
    </xf>
    <xf numFmtId="2" fontId="2" fillId="0" borderId="36" xfId="8" applyNumberFormat="1" applyFont="1" applyFill="1" applyBorder="1" applyAlignment="1" applyProtection="1">
      <alignment vertical="center"/>
    </xf>
    <xf numFmtId="0" fontId="2" fillId="0" borderId="25" xfId="7" applyFont="1" applyFill="1" applyBorder="1" applyAlignment="1" applyProtection="1">
      <alignment horizontal="center" vertical="top"/>
    </xf>
    <xf numFmtId="2" fontId="2" fillId="0" borderId="37" xfId="8" applyNumberFormat="1" applyFont="1" applyFill="1" applyBorder="1" applyAlignment="1" applyProtection="1">
      <alignment vertical="center"/>
    </xf>
    <xf numFmtId="0" fontId="16" fillId="0" borderId="0" xfId="0" applyFont="1" applyBorder="1" applyAlignment="1" applyProtection="1">
      <alignment horizontal="center" vertical="center" wrapText="1"/>
    </xf>
    <xf numFmtId="49" fontId="11" fillId="0" borderId="13" xfId="0" applyNumberFormat="1" applyFont="1" applyFill="1" applyBorder="1" applyAlignment="1" applyProtection="1">
      <alignment vertical="top" wrapText="1"/>
    </xf>
    <xf numFmtId="49" fontId="2" fillId="0" borderId="13" xfId="0" applyNumberFormat="1" applyFont="1" applyFill="1" applyBorder="1" applyAlignment="1" applyProtection="1">
      <alignment vertical="top" wrapText="1"/>
    </xf>
    <xf numFmtId="0" fontId="2" fillId="0" borderId="4" xfId="7" applyFont="1" applyBorder="1" applyAlignment="1" applyProtection="1">
      <alignment horizontal="center" vertical="top"/>
    </xf>
    <xf numFmtId="0" fontId="16" fillId="0" borderId="0" xfId="0" applyFont="1" applyAlignment="1" applyProtection="1">
      <alignment vertical="top" wrapText="1"/>
    </xf>
    <xf numFmtId="49" fontId="2" fillId="0" borderId="5" xfId="7" applyNumberFormat="1" applyFont="1" applyBorder="1" applyAlignment="1" applyProtection="1">
      <alignment horizontal="center"/>
    </xf>
    <xf numFmtId="166" fontId="2" fillId="0" borderId="5" xfId="13" applyNumberFormat="1" applyFont="1" applyBorder="1" applyAlignment="1" applyProtection="1">
      <alignment horizontal="right"/>
    </xf>
    <xf numFmtId="0" fontId="10" fillId="0" borderId="4" xfId="7" applyFont="1" applyFill="1" applyBorder="1" applyAlignment="1" applyProtection="1">
      <alignment horizontal="center" vertical="top"/>
    </xf>
    <xf numFmtId="0" fontId="10" fillId="0" borderId="13" xfId="7" applyNumberFormat="1" applyFont="1" applyFill="1" applyBorder="1" applyAlignment="1" applyProtection="1">
      <alignment horizontal="left" wrapText="1"/>
    </xf>
    <xf numFmtId="0" fontId="10" fillId="0" borderId="5" xfId="7" applyFont="1" applyFill="1" applyBorder="1" applyAlignment="1" applyProtection="1">
      <alignment horizontal="center"/>
    </xf>
    <xf numFmtId="3" fontId="10" fillId="0" borderId="5" xfId="4" applyNumberFormat="1" applyFont="1" applyFill="1" applyBorder="1" applyAlignment="1" applyProtection="1">
      <alignment horizontal="right"/>
    </xf>
    <xf numFmtId="0" fontId="2" fillId="0" borderId="0" xfId="7" applyNumberFormat="1" applyFont="1" applyFill="1" applyBorder="1" applyAlignment="1" applyProtection="1">
      <alignment horizontal="left" wrapText="1"/>
    </xf>
    <xf numFmtId="0" fontId="2" fillId="0" borderId="4" xfId="12" applyFont="1" applyFill="1" applyBorder="1" applyAlignment="1" applyProtection="1">
      <alignment horizontal="center" vertical="top" wrapText="1"/>
    </xf>
    <xf numFmtId="0" fontId="2" fillId="0" borderId="5" xfId="12" applyFont="1" applyFill="1" applyBorder="1" applyAlignment="1" applyProtection="1">
      <alignment horizontal="center" wrapText="1"/>
    </xf>
    <xf numFmtId="167" fontId="2" fillId="0" borderId="5" xfId="20" applyNumberFormat="1" applyFont="1" applyFill="1" applyBorder="1" applyAlignment="1" applyProtection="1">
      <alignment horizontal="right" wrapText="1"/>
    </xf>
    <xf numFmtId="0" fontId="29" fillId="0" borderId="13" xfId="7" applyNumberFormat="1" applyFont="1" applyFill="1" applyBorder="1" applyAlignment="1" applyProtection="1">
      <alignment horizontal="right" wrapText="1"/>
    </xf>
    <xf numFmtId="49" fontId="2" fillId="0" borderId="13" xfId="0" applyNumberFormat="1" applyFont="1" applyBorder="1" applyAlignment="1" applyProtection="1">
      <alignment vertical="top" wrapText="1"/>
    </xf>
    <xf numFmtId="0" fontId="2" fillId="0" borderId="13" xfId="7" applyNumberFormat="1" applyFont="1" applyFill="1" applyBorder="1" applyAlignment="1" applyProtection="1">
      <alignment horizontal="left" wrapText="1"/>
    </xf>
    <xf numFmtId="0" fontId="2" fillId="0" borderId="0" xfId="0" applyFont="1" applyAlignment="1" applyProtection="1">
      <alignment wrapText="1"/>
    </xf>
    <xf numFmtId="0" fontId="2" fillId="0" borderId="0" xfId="0" applyFont="1" applyProtection="1"/>
    <xf numFmtId="0" fontId="2" fillId="0" borderId="58" xfId="7" applyFont="1" applyBorder="1" applyAlignment="1" applyProtection="1">
      <alignment horizontal="center" vertical="top"/>
    </xf>
    <xf numFmtId="0" fontId="2" fillId="0" borderId="5" xfId="0" applyFont="1" applyBorder="1" applyAlignment="1" applyProtection="1">
      <alignment vertical="center" wrapText="1"/>
    </xf>
    <xf numFmtId="0" fontId="16" fillId="0" borderId="0" xfId="0" applyFont="1" applyProtection="1"/>
    <xf numFmtId="0" fontId="16" fillId="0" borderId="0" xfId="0" applyFont="1" applyAlignment="1" applyProtection="1">
      <alignment horizontal="left" vertical="center" wrapText="1" indent="1"/>
    </xf>
    <xf numFmtId="0" fontId="16" fillId="0" borderId="0" xfId="0" applyFont="1" applyFill="1" applyAlignment="1" applyProtection="1">
      <alignment wrapText="1"/>
    </xf>
    <xf numFmtId="0" fontId="2" fillId="0" borderId="0" xfId="7" applyFont="1" applyFill="1" applyAlignment="1" applyProtection="1">
      <alignment wrapText="1"/>
    </xf>
    <xf numFmtId="49" fontId="2" fillId="0" borderId="26" xfId="35" applyFont="1" applyFill="1" applyBorder="1" applyAlignment="1" applyProtection="1">
      <alignment horizontal="center"/>
    </xf>
    <xf numFmtId="166" fontId="2" fillId="0" borderId="26" xfId="4" applyNumberFormat="1" applyFont="1" applyFill="1" applyBorder="1" applyAlignment="1" applyProtection="1">
      <alignment horizontal="center"/>
    </xf>
    <xf numFmtId="3" fontId="2" fillId="0" borderId="24" xfId="4" applyNumberFormat="1" applyFont="1" applyFill="1" applyBorder="1" applyAlignment="1" applyProtection="1">
      <alignment vertical="center"/>
    </xf>
    <xf numFmtId="0" fontId="16" fillId="0" borderId="13" xfId="0" applyFont="1" applyBorder="1" applyProtection="1"/>
    <xf numFmtId="0" fontId="16" fillId="0" borderId="13" xfId="0" applyFont="1" applyBorder="1" applyAlignment="1" applyProtection="1">
      <alignment vertical="center" wrapText="1"/>
    </xf>
    <xf numFmtId="0" fontId="16" fillId="0" borderId="5" xfId="0" applyFont="1" applyBorder="1" applyAlignment="1" applyProtection="1">
      <alignment vertical="center" wrapText="1"/>
    </xf>
    <xf numFmtId="0" fontId="16" fillId="0" borderId="0" xfId="0" applyFont="1" applyFill="1" applyProtection="1"/>
    <xf numFmtId="0" fontId="15" fillId="0" borderId="13" xfId="0" applyFont="1" applyFill="1" applyBorder="1" applyAlignment="1" applyProtection="1">
      <alignment vertical="center" wrapText="1"/>
    </xf>
    <xf numFmtId="0" fontId="14" fillId="0" borderId="13" xfId="0" applyFont="1" applyFill="1" applyBorder="1" applyAlignment="1" applyProtection="1">
      <alignment vertical="center" wrapText="1"/>
    </xf>
    <xf numFmtId="0" fontId="16" fillId="0" borderId="5" xfId="0" applyFont="1" applyBorder="1" applyAlignment="1" applyProtection="1">
      <alignment horizontal="center" vertical="center" wrapText="1"/>
    </xf>
    <xf numFmtId="0" fontId="14" fillId="0" borderId="5" xfId="0" applyFont="1" applyBorder="1" applyAlignment="1" applyProtection="1">
      <alignment vertical="center" wrapText="1"/>
    </xf>
    <xf numFmtId="0" fontId="16" fillId="0" borderId="5" xfId="0" applyFont="1" applyFill="1" applyBorder="1" applyAlignment="1" applyProtection="1">
      <alignment horizontal="center" vertical="center" wrapText="1"/>
    </xf>
    <xf numFmtId="0" fontId="16" fillId="0" borderId="5" xfId="0" applyFont="1" applyFill="1" applyBorder="1" applyAlignment="1" applyProtection="1">
      <alignment horizontal="left" vertical="center" wrapText="1" indent="7"/>
    </xf>
    <xf numFmtId="0" fontId="15" fillId="0" borderId="13" xfId="0" applyFont="1" applyFill="1" applyBorder="1" applyAlignment="1" applyProtection="1">
      <alignment horizontal="left" vertical="center" wrapText="1" indent="1"/>
    </xf>
    <xf numFmtId="49" fontId="2" fillId="0" borderId="5" xfId="7" applyNumberFormat="1" applyFont="1" applyFill="1" applyBorder="1" applyAlignment="1" applyProtection="1">
      <alignment horizontal="center"/>
    </xf>
    <xf numFmtId="166" fontId="2" fillId="0" borderId="5" xfId="13" applyNumberFormat="1" applyFont="1" applyFill="1" applyBorder="1" applyAlignment="1" applyProtection="1">
      <alignment horizontal="right"/>
    </xf>
    <xf numFmtId="0" fontId="16" fillId="0" borderId="13" xfId="0" applyFont="1" applyFill="1" applyBorder="1" applyAlignment="1" applyProtection="1">
      <alignment horizontal="left" vertical="center" wrapText="1"/>
    </xf>
    <xf numFmtId="0" fontId="2" fillId="0" borderId="5" xfId="0" applyFont="1" applyFill="1" applyBorder="1" applyAlignment="1" applyProtection="1">
      <alignment vertical="center" wrapText="1"/>
    </xf>
    <xf numFmtId="0" fontId="16" fillId="0" borderId="5" xfId="0" applyFont="1" applyFill="1" applyBorder="1" applyAlignment="1" applyProtection="1">
      <alignment vertical="center" wrapText="1"/>
    </xf>
    <xf numFmtId="0" fontId="15" fillId="0" borderId="13" xfId="0" applyFont="1" applyFill="1" applyBorder="1" applyAlignment="1" applyProtection="1">
      <alignment horizontal="left" vertical="center" wrapText="1"/>
    </xf>
    <xf numFmtId="0" fontId="16" fillId="0" borderId="13" xfId="0" applyFont="1" applyFill="1" applyBorder="1" applyAlignment="1" applyProtection="1">
      <alignment vertical="center" wrapText="1"/>
    </xf>
    <xf numFmtId="0" fontId="16" fillId="0" borderId="5" xfId="0" applyFont="1" applyBorder="1" applyAlignment="1" applyProtection="1">
      <alignment wrapText="1"/>
    </xf>
    <xf numFmtId="0" fontId="16" fillId="0" borderId="13" xfId="0" applyFont="1" applyBorder="1" applyAlignment="1" applyProtection="1">
      <alignment wrapText="1"/>
    </xf>
    <xf numFmtId="0" fontId="16" fillId="0" borderId="0" xfId="0" applyFont="1" applyFill="1" applyBorder="1" applyAlignment="1" applyProtection="1">
      <alignment vertical="center" wrapText="1"/>
    </xf>
    <xf numFmtId="49" fontId="2" fillId="0" borderId="5" xfId="7" applyNumberFormat="1" applyFont="1" applyBorder="1" applyAlignment="1" applyProtection="1">
      <alignment horizontal="center" wrapText="1"/>
    </xf>
    <xf numFmtId="2" fontId="0" fillId="0" borderId="0" xfId="0" applyNumberFormat="1" applyProtection="1"/>
    <xf numFmtId="3" fontId="2" fillId="2" borderId="7" xfId="4" applyNumberFormat="1" applyFont="1" applyFill="1" applyBorder="1" applyAlignment="1" applyProtection="1">
      <alignment vertical="center"/>
      <protection locked="0"/>
    </xf>
    <xf numFmtId="166" fontId="2" fillId="2" borderId="7" xfId="4" applyNumberFormat="1" applyFont="1" applyFill="1" applyBorder="1" applyAlignment="1" applyProtection="1">
      <alignment horizontal="right"/>
      <protection locked="0"/>
    </xf>
    <xf numFmtId="2" fontId="2" fillId="2" borderId="34" xfId="8" applyNumberFormat="1" applyFont="1" applyFill="1" applyBorder="1" applyAlignment="1" applyProtection="1">
      <alignment vertical="center"/>
      <protection locked="0"/>
    </xf>
    <xf numFmtId="0" fontId="11" fillId="0" borderId="0" xfId="0" applyFont="1" applyBorder="1" applyAlignment="1" applyProtection="1">
      <alignment horizontal="left"/>
    </xf>
    <xf numFmtId="0" fontId="2" fillId="0" borderId="0" xfId="0" applyFont="1" applyAlignment="1" applyProtection="1">
      <alignment horizontal="left"/>
    </xf>
    <xf numFmtId="4" fontId="2" fillId="0" borderId="0" xfId="1" applyNumberFormat="1" applyFont="1" applyAlignment="1" applyProtection="1">
      <alignment horizontal="right"/>
    </xf>
    <xf numFmtId="2" fontId="2" fillId="0" borderId="0" xfId="1" applyNumberFormat="1" applyFont="1" applyAlignment="1" applyProtection="1">
      <alignment horizontal="right"/>
    </xf>
    <xf numFmtId="0" fontId="11" fillId="0" borderId="0" xfId="0" applyFont="1" applyProtection="1"/>
    <xf numFmtId="4" fontId="2" fillId="0" borderId="0" xfId="0" applyNumberFormat="1" applyFont="1" applyAlignment="1" applyProtection="1">
      <alignment horizontal="right"/>
    </xf>
    <xf numFmtId="2" fontId="16" fillId="0" borderId="0" xfId="0" applyNumberFormat="1" applyFont="1" applyAlignment="1" applyProtection="1">
      <alignment horizontal="right"/>
    </xf>
    <xf numFmtId="0" fontId="11" fillId="0" borderId="0" xfId="0" applyFont="1" applyAlignment="1" applyProtection="1">
      <alignment horizontal="left"/>
    </xf>
    <xf numFmtId="0" fontId="2" fillId="0" borderId="0" xfId="0" applyFont="1" applyAlignment="1" applyProtection="1">
      <alignment horizontal="center"/>
    </xf>
    <xf numFmtId="4" fontId="11" fillId="0" borderId="0" xfId="1" applyNumberFormat="1" applyFont="1" applyAlignment="1" applyProtection="1">
      <alignment horizontal="right"/>
    </xf>
    <xf numFmtId="0" fontId="2" fillId="0" borderId="11" xfId="0" applyFont="1" applyBorder="1" applyAlignment="1" applyProtection="1">
      <alignment horizontal="center"/>
    </xf>
    <xf numFmtId="0" fontId="2" fillId="0" borderId="11" xfId="0" applyFont="1" applyBorder="1" applyAlignment="1" applyProtection="1">
      <alignment horizontal="left"/>
    </xf>
    <xf numFmtId="4" fontId="2" fillId="0" borderId="11" xfId="1" applyNumberFormat="1" applyFont="1" applyBorder="1" applyAlignment="1" applyProtection="1">
      <alignment horizontal="right"/>
    </xf>
    <xf numFmtId="2" fontId="2" fillId="0" borderId="11" xfId="1" applyNumberFormat="1" applyFont="1" applyBorder="1" applyAlignment="1" applyProtection="1">
      <alignment horizontal="right"/>
    </xf>
    <xf numFmtId="0" fontId="2" fillId="0" borderId="5" xfId="0" applyFont="1" applyBorder="1" applyAlignment="1" applyProtection="1">
      <alignment horizontal="center"/>
    </xf>
    <xf numFmtId="0" fontId="2" fillId="0" borderId="0" xfId="0" applyFont="1" applyBorder="1" applyAlignment="1" applyProtection="1">
      <alignment horizontal="center"/>
    </xf>
    <xf numFmtId="4" fontId="2" fillId="0" borderId="5" xfId="1" applyNumberFormat="1" applyFont="1" applyBorder="1" applyAlignment="1" applyProtection="1">
      <alignment horizontal="center"/>
    </xf>
    <xf numFmtId="2" fontId="2" fillId="0" borderId="5" xfId="1" applyNumberFormat="1" applyFont="1" applyBorder="1" applyAlignment="1" applyProtection="1">
      <alignment horizontal="center"/>
    </xf>
    <xf numFmtId="0" fontId="2" fillId="0" borderId="15" xfId="0" applyFont="1" applyBorder="1" applyAlignment="1" applyProtection="1">
      <alignment horizontal="center"/>
    </xf>
    <xf numFmtId="0" fontId="2" fillId="0" borderId="23" xfId="0" applyFont="1" applyBorder="1" applyAlignment="1" applyProtection="1">
      <alignment horizontal="left"/>
    </xf>
    <xf numFmtId="0" fontId="2" fillId="0" borderId="23" xfId="0" applyFont="1" applyBorder="1" applyAlignment="1" applyProtection="1">
      <alignment horizontal="center"/>
    </xf>
    <xf numFmtId="4" fontId="2" fillId="0" borderId="15" xfId="1" applyNumberFormat="1" applyFont="1" applyBorder="1" applyAlignment="1" applyProtection="1">
      <alignment horizontal="center"/>
    </xf>
    <xf numFmtId="2" fontId="2" fillId="0" borderId="15" xfId="1" applyNumberFormat="1" applyFont="1" applyBorder="1" applyAlignment="1" applyProtection="1">
      <alignment horizontal="center"/>
    </xf>
    <xf numFmtId="0" fontId="2" fillId="0" borderId="5" xfId="0" quotePrefix="1" applyFont="1" applyBorder="1" applyAlignment="1" applyProtection="1">
      <alignment horizontal="center"/>
    </xf>
    <xf numFmtId="4" fontId="2" fillId="0" borderId="13" xfId="1" applyNumberFormat="1" applyFont="1" applyBorder="1" applyAlignment="1" applyProtection="1">
      <alignment horizontal="right"/>
    </xf>
    <xf numFmtId="2" fontId="2" fillId="0" borderId="5" xfId="1" applyNumberFormat="1" applyFont="1" applyBorder="1" applyAlignment="1" applyProtection="1">
      <alignment horizontal="right"/>
    </xf>
    <xf numFmtId="4" fontId="2" fillId="0" borderId="13" xfId="29" applyNumberFormat="1" applyFont="1" applyBorder="1" applyAlignment="1" applyProtection="1">
      <alignment horizontal="right"/>
    </xf>
    <xf numFmtId="2" fontId="2" fillId="0" borderId="5" xfId="29" applyNumberFormat="1" applyFont="1" applyBorder="1" applyAlignment="1" applyProtection="1">
      <alignment horizontal="right"/>
    </xf>
    <xf numFmtId="165" fontId="2" fillId="0" borderId="0" xfId="29" applyFont="1" applyProtection="1"/>
    <xf numFmtId="0" fontId="2" fillId="0" borderId="5" xfId="0" applyFont="1" applyBorder="1" applyAlignment="1" applyProtection="1"/>
    <xf numFmtId="2" fontId="2" fillId="0" borderId="5" xfId="0" applyNumberFormat="1" applyFont="1" applyBorder="1" applyAlignment="1" applyProtection="1"/>
    <xf numFmtId="165" fontId="2" fillId="0" borderId="0" xfId="29" applyFont="1" applyAlignment="1" applyProtection="1"/>
    <xf numFmtId="0" fontId="2" fillId="0" borderId="0" xfId="0" applyFont="1" applyAlignment="1" applyProtection="1"/>
    <xf numFmtId="0" fontId="2" fillId="0" borderId="46" xfId="0" applyFont="1" applyBorder="1" applyAlignment="1" applyProtection="1">
      <alignment horizontal="center"/>
    </xf>
    <xf numFmtId="0" fontId="2" fillId="0" borderId="22" xfId="0" applyFont="1" applyBorder="1" applyAlignment="1" applyProtection="1">
      <alignment horizontal="left"/>
    </xf>
    <xf numFmtId="0" fontId="2" fillId="0" borderId="22" xfId="0" applyFont="1" applyBorder="1" applyAlignment="1" applyProtection="1">
      <alignment horizontal="center"/>
    </xf>
    <xf numFmtId="0" fontId="10" fillId="0" borderId="28" xfId="0" applyFont="1" applyBorder="1" applyAlignment="1" applyProtection="1">
      <alignment horizontal="center"/>
    </xf>
    <xf numFmtId="0" fontId="10" fillId="0" borderId="11" xfId="0" applyFont="1" applyBorder="1" applyAlignment="1" applyProtection="1">
      <alignment horizontal="left"/>
    </xf>
    <xf numFmtId="0" fontId="10" fillId="0" borderId="11" xfId="0" applyFont="1" applyBorder="1" applyAlignment="1" applyProtection="1">
      <alignment horizontal="center"/>
    </xf>
    <xf numFmtId="0" fontId="14" fillId="0" borderId="0" xfId="0" applyFont="1" applyProtection="1"/>
    <xf numFmtId="0" fontId="2" fillId="0" borderId="0" xfId="0" applyFont="1" applyBorder="1" applyAlignment="1" applyProtection="1">
      <alignment horizontal="left"/>
    </xf>
    <xf numFmtId="4" fontId="2" fillId="0" borderId="0" xfId="1" applyNumberFormat="1" applyFont="1" applyBorder="1" applyAlignment="1" applyProtection="1">
      <alignment horizontal="right"/>
    </xf>
    <xf numFmtId="2" fontId="2" fillId="0" borderId="0" xfId="1" applyNumberFormat="1" applyFont="1" applyBorder="1" applyAlignment="1" applyProtection="1">
      <alignment horizontal="right"/>
    </xf>
    <xf numFmtId="0" fontId="2" fillId="0" borderId="49" xfId="0" applyFont="1" applyFill="1" applyBorder="1" applyAlignment="1" applyProtection="1">
      <alignment horizontal="center"/>
    </xf>
    <xf numFmtId="0" fontId="2" fillId="0" borderId="49" xfId="0" applyFont="1" applyFill="1" applyBorder="1" applyAlignment="1" applyProtection="1">
      <alignment horizontal="left"/>
    </xf>
    <xf numFmtId="4" fontId="2" fillId="0" borderId="11" xfId="1" applyNumberFormat="1" applyFont="1" applyFill="1" applyBorder="1" applyAlignment="1" applyProtection="1">
      <alignment horizontal="right"/>
    </xf>
    <xf numFmtId="2" fontId="2" fillId="0" borderId="11" xfId="1" applyNumberFormat="1" applyFont="1" applyFill="1" applyBorder="1" applyAlignment="1" applyProtection="1">
      <alignment horizontal="right"/>
    </xf>
    <xf numFmtId="0" fontId="2" fillId="0" borderId="5" xfId="0" applyFont="1" applyFill="1" applyBorder="1" applyAlignment="1" applyProtection="1">
      <alignment horizontal="center"/>
    </xf>
    <xf numFmtId="0" fontId="2" fillId="0" borderId="0" xfId="0" applyFont="1" applyFill="1" applyBorder="1" applyAlignment="1" applyProtection="1">
      <alignment horizontal="center"/>
    </xf>
    <xf numFmtId="4" fontId="2" fillId="0" borderId="5" xfId="1" applyNumberFormat="1" applyFont="1" applyFill="1" applyBorder="1" applyAlignment="1" applyProtection="1">
      <alignment horizontal="center"/>
    </xf>
    <xf numFmtId="2" fontId="2" fillId="0" borderId="5" xfId="1" applyNumberFormat="1" applyFont="1" applyFill="1" applyBorder="1" applyAlignment="1" applyProtection="1">
      <alignment horizontal="center"/>
    </xf>
    <xf numFmtId="0" fontId="2" fillId="0" borderId="15" xfId="0" applyFont="1" applyFill="1" applyBorder="1" applyAlignment="1" applyProtection="1">
      <alignment horizontal="center"/>
    </xf>
    <xf numFmtId="0" fontId="2" fillId="0" borderId="23" xfId="0" applyFont="1" applyFill="1" applyBorder="1" applyAlignment="1" applyProtection="1">
      <alignment horizontal="left"/>
    </xf>
    <xf numFmtId="0" fontId="2" fillId="0" borderId="23" xfId="0" applyFont="1" applyFill="1" applyBorder="1" applyAlignment="1" applyProtection="1">
      <alignment horizontal="center"/>
    </xf>
    <xf numFmtId="4" fontId="2" fillId="0" borderId="15" xfId="1" applyNumberFormat="1" applyFont="1" applyFill="1" applyBorder="1" applyAlignment="1" applyProtection="1">
      <alignment horizontal="center"/>
    </xf>
    <xf numFmtId="2" fontId="2" fillId="0" borderId="15" xfId="1" applyNumberFormat="1" applyFont="1" applyFill="1" applyBorder="1" applyAlignment="1" applyProtection="1">
      <alignment horizontal="center"/>
    </xf>
    <xf numFmtId="0" fontId="2" fillId="0" borderId="0" xfId="0" applyFont="1" applyFill="1" applyProtection="1"/>
    <xf numFmtId="0" fontId="2" fillId="0" borderId="0" xfId="0" applyFont="1" applyFill="1" applyAlignment="1" applyProtection="1">
      <alignment horizontal="center"/>
    </xf>
    <xf numFmtId="4" fontId="2" fillId="0" borderId="13" xfId="1" applyNumberFormat="1" applyFont="1" applyFill="1" applyBorder="1" applyAlignment="1" applyProtection="1">
      <alignment horizontal="right"/>
    </xf>
    <xf numFmtId="2" fontId="2" fillId="0" borderId="5" xfId="1" applyNumberFormat="1" applyFont="1" applyFill="1" applyBorder="1" applyAlignment="1" applyProtection="1">
      <alignment horizontal="right"/>
    </xf>
    <xf numFmtId="0" fontId="2" fillId="0" borderId="0" xfId="0" applyFont="1" applyFill="1" applyAlignment="1" applyProtection="1">
      <alignment horizontal="left"/>
    </xf>
    <xf numFmtId="4" fontId="16" fillId="0" borderId="13" xfId="1" applyNumberFormat="1" applyFont="1" applyFill="1" applyBorder="1" applyAlignment="1" applyProtection="1">
      <alignment horizontal="right"/>
    </xf>
    <xf numFmtId="0" fontId="14" fillId="0" borderId="0" xfId="0" applyFont="1" applyFill="1" applyProtection="1"/>
    <xf numFmtId="0" fontId="2" fillId="0" borderId="0" xfId="0" applyFont="1" applyFill="1" applyBorder="1" applyAlignment="1" applyProtection="1">
      <alignment horizontal="left"/>
    </xf>
    <xf numFmtId="4" fontId="2" fillId="0" borderId="0" xfId="1" applyNumberFormat="1" applyFont="1" applyFill="1" applyBorder="1" applyAlignment="1" applyProtection="1">
      <alignment horizontal="right"/>
    </xf>
    <xf numFmtId="2" fontId="2" fillId="0" borderId="0" xfId="1" applyNumberFormat="1" applyFont="1" applyFill="1" applyBorder="1" applyAlignment="1" applyProtection="1">
      <alignment horizontal="right"/>
    </xf>
    <xf numFmtId="0" fontId="2" fillId="0" borderId="11" xfId="0" applyFont="1" applyFill="1" applyBorder="1" applyAlignment="1" applyProtection="1">
      <alignment horizontal="center"/>
    </xf>
    <xf numFmtId="0" fontId="2" fillId="0" borderId="11" xfId="0" applyFont="1" applyFill="1" applyBorder="1" applyAlignment="1" applyProtection="1">
      <alignment horizontal="left"/>
    </xf>
    <xf numFmtId="0" fontId="11" fillId="0" borderId="0" xfId="0" applyFont="1" applyFill="1" applyAlignment="1" applyProtection="1">
      <alignment horizontal="left"/>
    </xf>
    <xf numFmtId="0" fontId="2" fillId="0" borderId="5" xfId="0" applyFont="1" applyFill="1" applyBorder="1" applyAlignment="1" applyProtection="1">
      <alignment horizontal="left"/>
    </xf>
    <xf numFmtId="0" fontId="2" fillId="0" borderId="0" xfId="0" applyNumberFormat="1" applyFont="1" applyFill="1" applyAlignment="1" applyProtection="1">
      <alignment horizontal="center"/>
    </xf>
    <xf numFmtId="0" fontId="10" fillId="0" borderId="0" xfId="0" applyFont="1" applyFill="1" applyProtection="1"/>
    <xf numFmtId="4" fontId="2" fillId="0" borderId="5" xfId="1" applyNumberFormat="1" applyFont="1" applyFill="1" applyBorder="1" applyAlignment="1" applyProtection="1">
      <alignment horizontal="right"/>
    </xf>
    <xf numFmtId="3" fontId="2" fillId="0" borderId="0" xfId="0" applyNumberFormat="1" applyFont="1" applyFill="1" applyAlignment="1" applyProtection="1">
      <alignment horizontal="center"/>
    </xf>
    <xf numFmtId="4" fontId="2" fillId="0" borderId="5" xfId="0" applyNumberFormat="1" applyFont="1" applyFill="1" applyBorder="1" applyAlignment="1" applyProtection="1">
      <alignment horizontal="right"/>
    </xf>
    <xf numFmtId="2" fontId="2" fillId="0" borderId="5" xfId="0" applyNumberFormat="1" applyFont="1" applyFill="1" applyBorder="1" applyAlignment="1" applyProtection="1">
      <alignment horizontal="right"/>
    </xf>
    <xf numFmtId="165" fontId="2" fillId="0" borderId="0" xfId="29" applyFont="1" applyFill="1" applyProtection="1"/>
    <xf numFmtId="4" fontId="2" fillId="0" borderId="13" xfId="0" applyNumberFormat="1" applyFont="1" applyFill="1" applyBorder="1" applyAlignment="1" applyProtection="1">
      <alignment horizontal="right"/>
    </xf>
    <xf numFmtId="4" fontId="2" fillId="0" borderId="42" xfId="1" applyNumberFormat="1" applyFont="1" applyFill="1" applyBorder="1" applyAlignment="1" applyProtection="1">
      <alignment horizontal="right"/>
    </xf>
    <xf numFmtId="2" fontId="2" fillId="0" borderId="15" xfId="1" applyNumberFormat="1" applyFont="1" applyFill="1" applyBorder="1" applyAlignment="1" applyProtection="1">
      <alignment horizontal="right"/>
    </xf>
    <xf numFmtId="0" fontId="2" fillId="0" borderId="13" xfId="0" applyFont="1" applyFill="1" applyBorder="1" applyAlignment="1" applyProtection="1">
      <alignment horizontal="center"/>
    </xf>
    <xf numFmtId="4" fontId="2" fillId="0" borderId="13" xfId="29" applyNumberFormat="1" applyFont="1" applyFill="1" applyBorder="1" applyAlignment="1" applyProtection="1">
      <alignment horizontal="right"/>
    </xf>
    <xf numFmtId="2" fontId="2" fillId="0" borderId="5" xfId="29" applyNumberFormat="1" applyFont="1" applyFill="1" applyBorder="1" applyAlignment="1" applyProtection="1">
      <alignment horizontal="right"/>
    </xf>
    <xf numFmtId="0" fontId="10" fillId="0" borderId="0" xfId="0" applyFont="1" applyFill="1" applyAlignment="1" applyProtection="1">
      <alignment horizontal="left"/>
    </xf>
    <xf numFmtId="0" fontId="11" fillId="0" borderId="0" xfId="0" applyFont="1" applyAlignment="1" applyProtection="1">
      <alignment horizontal="right"/>
    </xf>
    <xf numFmtId="0" fontId="11" fillId="0" borderId="11" xfId="0" applyFont="1" applyBorder="1" applyAlignment="1" applyProtection="1">
      <alignment horizontal="left"/>
    </xf>
    <xf numFmtId="0" fontId="2" fillId="0" borderId="11" xfId="0" applyFont="1" applyBorder="1" applyProtection="1"/>
    <xf numFmtId="0" fontId="2" fillId="0" borderId="13" xfId="0" applyFont="1" applyBorder="1" applyAlignment="1" applyProtection="1">
      <alignment horizontal="center"/>
    </xf>
    <xf numFmtId="0" fontId="2" fillId="0" borderId="13" xfId="0" applyFont="1" applyBorder="1" applyAlignment="1" applyProtection="1">
      <alignment horizontal="left"/>
    </xf>
    <xf numFmtId="2" fontId="2" fillId="0" borderId="29" xfId="0" applyNumberFormat="1" applyFont="1" applyBorder="1" applyAlignment="1" applyProtection="1">
      <alignment horizontal="center"/>
    </xf>
    <xf numFmtId="0" fontId="2" fillId="0" borderId="42" xfId="0" applyFont="1" applyBorder="1" applyAlignment="1" applyProtection="1">
      <alignment horizontal="left"/>
    </xf>
    <xf numFmtId="0" fontId="2" fillId="0" borderId="42" xfId="0" applyFont="1" applyBorder="1" applyAlignment="1" applyProtection="1">
      <alignment horizontal="center"/>
    </xf>
    <xf numFmtId="4" fontId="2" fillId="0" borderId="42" xfId="1" applyNumberFormat="1" applyFont="1" applyBorder="1" applyAlignment="1" applyProtection="1">
      <alignment horizontal="right"/>
    </xf>
    <xf numFmtId="2" fontId="2" fillId="0" borderId="50" xfId="0" applyNumberFormat="1" applyFont="1" applyBorder="1" applyAlignment="1" applyProtection="1">
      <alignment horizontal="center"/>
    </xf>
    <xf numFmtId="0" fontId="2" fillId="0" borderId="21" xfId="0" applyFont="1" applyBorder="1" applyAlignment="1" applyProtection="1">
      <alignment horizontal="center"/>
    </xf>
    <xf numFmtId="0" fontId="2" fillId="0" borderId="0" xfId="0" applyFont="1" applyBorder="1" applyProtection="1"/>
    <xf numFmtId="0" fontId="2" fillId="0" borderId="13" xfId="0" applyFont="1" applyBorder="1" applyProtection="1"/>
    <xf numFmtId="2" fontId="2" fillId="0" borderId="29" xfId="1" applyNumberFormat="1" applyFont="1" applyBorder="1" applyAlignment="1" applyProtection="1">
      <alignment horizontal="right"/>
    </xf>
    <xf numFmtId="2" fontId="2" fillId="0" borderId="29" xfId="1" applyNumberFormat="1" applyFont="1" applyFill="1" applyBorder="1" applyAlignment="1" applyProtection="1">
      <alignment horizontal="right"/>
    </xf>
    <xf numFmtId="0" fontId="2" fillId="0" borderId="22" xfId="0" applyFont="1" applyBorder="1" applyProtection="1"/>
    <xf numFmtId="2" fontId="2" fillId="0" borderId="47" xfId="28" applyNumberFormat="1" applyFont="1" applyBorder="1" applyAlignment="1" applyProtection="1">
      <alignment horizontal="right"/>
    </xf>
    <xf numFmtId="0" fontId="10" fillId="0" borderId="11" xfId="0" applyFont="1" applyBorder="1" applyProtection="1"/>
    <xf numFmtId="2" fontId="10" fillId="0" borderId="48" xfId="28" applyNumberFormat="1" applyFont="1" applyBorder="1" applyAlignment="1" applyProtection="1">
      <alignment horizontal="right"/>
    </xf>
    <xf numFmtId="4" fontId="2" fillId="0" borderId="0" xfId="28" applyNumberFormat="1" applyFont="1" applyAlignment="1" applyProtection="1">
      <alignment horizontal="right"/>
    </xf>
    <xf numFmtId="2" fontId="2" fillId="0" borderId="0" xfId="28" applyNumberFormat="1" applyFont="1" applyAlignment="1" applyProtection="1">
      <alignment horizontal="right"/>
    </xf>
    <xf numFmtId="4" fontId="2" fillId="0" borderId="13" xfId="28" applyNumberFormat="1" applyFont="1" applyBorder="1" applyAlignment="1" applyProtection="1">
      <alignment horizontal="right"/>
    </xf>
    <xf numFmtId="2" fontId="2" fillId="0" borderId="5" xfId="28" applyNumberFormat="1" applyFont="1" applyBorder="1" applyAlignment="1" applyProtection="1">
      <alignment horizontal="right"/>
    </xf>
    <xf numFmtId="4" fontId="2" fillId="0" borderId="5" xfId="1" applyNumberFormat="1" applyFont="1" applyBorder="1" applyAlignment="1" applyProtection="1">
      <alignment horizontal="right"/>
    </xf>
    <xf numFmtId="0" fontId="10" fillId="0" borderId="5" xfId="0" applyFont="1" applyBorder="1" applyAlignment="1" applyProtection="1">
      <alignment horizontal="center"/>
    </xf>
    <xf numFmtId="0" fontId="10" fillId="0" borderId="0" xfId="0" applyFont="1" applyBorder="1" applyAlignment="1" applyProtection="1">
      <alignment horizontal="left"/>
    </xf>
    <xf numFmtId="0" fontId="10" fillId="0" borderId="0" xfId="0" applyFont="1" applyBorder="1" applyAlignment="1" applyProtection="1">
      <alignment horizontal="center"/>
    </xf>
    <xf numFmtId="4" fontId="10" fillId="0" borderId="13" xfId="1" applyNumberFormat="1" applyFont="1" applyBorder="1" applyAlignment="1" applyProtection="1">
      <alignment horizontal="right"/>
    </xf>
    <xf numFmtId="0" fontId="10" fillId="0" borderId="13" xfId="0" applyFont="1" applyBorder="1" applyAlignment="1" applyProtection="1">
      <alignment horizontal="center"/>
    </xf>
    <xf numFmtId="0" fontId="10" fillId="0" borderId="21" xfId="0" applyFont="1" applyBorder="1" applyAlignment="1" applyProtection="1">
      <alignment horizontal="left"/>
    </xf>
    <xf numFmtId="0" fontId="10" fillId="0" borderId="21" xfId="0" applyFont="1" applyBorder="1" applyAlignment="1" applyProtection="1">
      <alignment horizontal="center"/>
    </xf>
    <xf numFmtId="0" fontId="2" fillId="0" borderId="5" xfId="0" applyFont="1" applyBorder="1" applyAlignment="1" applyProtection="1">
      <alignment horizontal="left"/>
    </xf>
    <xf numFmtId="0" fontId="2" fillId="0" borderId="5" xfId="0" applyFont="1" applyBorder="1" applyProtection="1"/>
    <xf numFmtId="0" fontId="16" fillId="0" borderId="13" xfId="0" applyFont="1" applyBorder="1" applyAlignment="1" applyProtection="1">
      <alignment horizontal="center"/>
    </xf>
    <xf numFmtId="0" fontId="16" fillId="0" borderId="5" xfId="0" applyFont="1" applyBorder="1" applyAlignment="1" applyProtection="1">
      <alignment horizontal="left"/>
    </xf>
    <xf numFmtId="0" fontId="16" fillId="0" borderId="0" xfId="0" applyFont="1" applyBorder="1" applyAlignment="1" applyProtection="1">
      <alignment horizontal="center"/>
    </xf>
    <xf numFmtId="4" fontId="2" fillId="0" borderId="5" xfId="29" applyNumberFormat="1" applyFont="1" applyBorder="1" applyAlignment="1" applyProtection="1">
      <alignment horizontal="right"/>
    </xf>
    <xf numFmtId="4" fontId="2" fillId="0" borderId="5" xfId="0" applyNumberFormat="1" applyFont="1" applyBorder="1" applyAlignment="1" applyProtection="1">
      <alignment horizontal="right"/>
    </xf>
    <xf numFmtId="0" fontId="2" fillId="0" borderId="15" xfId="0" applyFont="1" applyBorder="1" applyAlignment="1" applyProtection="1">
      <alignment horizontal="left"/>
    </xf>
    <xf numFmtId="4" fontId="2" fillId="0" borderId="5" xfId="28" applyNumberFormat="1" applyFont="1" applyBorder="1" applyAlignment="1" applyProtection="1">
      <alignment horizontal="center"/>
    </xf>
    <xf numFmtId="2" fontId="2" fillId="0" borderId="5" xfId="28" applyNumberFormat="1" applyFont="1" applyBorder="1" applyAlignment="1" applyProtection="1">
      <alignment horizontal="center"/>
    </xf>
    <xf numFmtId="4" fontId="2" fillId="0" borderId="15" xfId="28" applyNumberFormat="1" applyFont="1" applyBorder="1" applyAlignment="1" applyProtection="1">
      <alignment horizontal="center"/>
    </xf>
    <xf numFmtId="2" fontId="2" fillId="0" borderId="15" xfId="28" applyNumberFormat="1" applyFont="1" applyBorder="1" applyAlignment="1" applyProtection="1">
      <alignment horizontal="center"/>
    </xf>
    <xf numFmtId="0" fontId="2" fillId="0" borderId="21" xfId="0" applyFont="1" applyBorder="1" applyProtection="1"/>
    <xf numFmtId="2" fontId="2" fillId="0" borderId="21" xfId="28" applyNumberFormat="1" applyFont="1" applyBorder="1" applyAlignment="1" applyProtection="1">
      <alignment horizontal="right"/>
    </xf>
    <xf numFmtId="0" fontId="11" fillId="0" borderId="5" xfId="0" applyFont="1" applyBorder="1" applyAlignment="1" applyProtection="1">
      <alignment vertical="top" wrapText="1"/>
    </xf>
    <xf numFmtId="2" fontId="2" fillId="0" borderId="5" xfId="0" applyNumberFormat="1" applyFont="1" applyBorder="1" applyAlignment="1" applyProtection="1">
      <alignment horizontal="right"/>
    </xf>
    <xf numFmtId="0" fontId="10" fillId="0" borderId="5" xfId="0" applyFont="1" applyBorder="1" applyAlignment="1" applyProtection="1">
      <alignment horizontal="left"/>
    </xf>
    <xf numFmtId="0" fontId="2" fillId="0" borderId="5" xfId="0" applyFont="1" applyBorder="1" applyAlignment="1" applyProtection="1">
      <alignment horizontal="left" indent="4"/>
    </xf>
    <xf numFmtId="4" fontId="2" fillId="0" borderId="5" xfId="28" applyNumberFormat="1" applyFont="1" applyBorder="1" applyAlignment="1" applyProtection="1">
      <alignment horizontal="right"/>
    </xf>
    <xf numFmtId="2" fontId="2" fillId="0" borderId="5" xfId="4" applyNumberFormat="1" applyFont="1" applyBorder="1" applyAlignment="1" applyProtection="1">
      <alignment horizontal="right"/>
    </xf>
    <xf numFmtId="165" fontId="2" fillId="0" borderId="0" xfId="1" applyFont="1" applyProtection="1"/>
    <xf numFmtId="0" fontId="2" fillId="0" borderId="5" xfId="0" applyFont="1" applyFill="1" applyBorder="1" applyProtection="1"/>
    <xf numFmtId="0" fontId="2" fillId="0" borderId="0" xfId="0" applyFont="1" applyFill="1" applyBorder="1" applyProtection="1"/>
    <xf numFmtId="165" fontId="2" fillId="0" borderId="0" xfId="1" applyFont="1" applyFill="1" applyProtection="1"/>
    <xf numFmtId="4" fontId="2" fillId="0" borderId="5" xfId="29" applyNumberFormat="1" applyFont="1" applyFill="1" applyBorder="1" applyAlignment="1" applyProtection="1">
      <alignment horizontal="right"/>
    </xf>
    <xf numFmtId="0" fontId="13" fillId="0" borderId="5" xfId="0" applyFont="1" applyBorder="1" applyProtection="1"/>
    <xf numFmtId="2" fontId="2" fillId="0" borderId="5" xfId="28" applyNumberFormat="1" applyFont="1" applyBorder="1" applyAlignment="1" applyProtection="1">
      <alignment horizontal="center" vertical="center"/>
    </xf>
    <xf numFmtId="0" fontId="2" fillId="0" borderId="15" xfId="0" applyFont="1" applyBorder="1" applyProtection="1"/>
    <xf numFmtId="4" fontId="2" fillId="0" borderId="22" xfId="28" applyNumberFormat="1" applyFont="1" applyBorder="1" applyAlignment="1" applyProtection="1">
      <alignment horizontal="right"/>
    </xf>
    <xf numFmtId="4" fontId="10" fillId="0" borderId="11" xfId="28" applyNumberFormat="1" applyFont="1" applyBorder="1" applyAlignment="1" applyProtection="1">
      <alignment horizontal="right"/>
    </xf>
    <xf numFmtId="4" fontId="16" fillId="0" borderId="0" xfId="0" applyNumberFormat="1" applyFont="1" applyAlignment="1" applyProtection="1">
      <alignment horizontal="right"/>
    </xf>
    <xf numFmtId="2" fontId="16" fillId="0" borderId="0" xfId="0" applyNumberFormat="1" applyFont="1" applyBorder="1" applyAlignment="1" applyProtection="1">
      <alignment horizontal="right"/>
    </xf>
    <xf numFmtId="0" fontId="11" fillId="0" borderId="11" xfId="0" applyFont="1" applyBorder="1" applyProtection="1"/>
    <xf numFmtId="4" fontId="11" fillId="0" borderId="11" xfId="28" applyNumberFormat="1" applyFont="1" applyBorder="1" applyAlignment="1" applyProtection="1">
      <alignment horizontal="right"/>
    </xf>
    <xf numFmtId="2" fontId="2" fillId="0" borderId="11" xfId="28" applyNumberFormat="1" applyFont="1" applyBorder="1" applyAlignment="1" applyProtection="1">
      <alignment horizontal="right"/>
    </xf>
    <xf numFmtId="4" fontId="2" fillId="0" borderId="5" xfId="0" applyNumberFormat="1" applyFont="1" applyBorder="1" applyAlignment="1" applyProtection="1">
      <alignment horizontal="center"/>
    </xf>
    <xf numFmtId="2" fontId="2" fillId="0" borderId="5" xfId="0" applyNumberFormat="1" applyFont="1" applyBorder="1" applyAlignment="1" applyProtection="1">
      <alignment horizontal="center"/>
    </xf>
    <xf numFmtId="4" fontId="2" fillId="0" borderId="15" xfId="0" applyNumberFormat="1" applyFont="1" applyBorder="1" applyAlignment="1" applyProtection="1">
      <alignment horizontal="center"/>
    </xf>
    <xf numFmtId="2" fontId="2" fillId="0" borderId="15" xfId="0" applyNumberFormat="1" applyFont="1" applyBorder="1" applyAlignment="1" applyProtection="1">
      <alignment horizontal="center"/>
    </xf>
    <xf numFmtId="0" fontId="16" fillId="0" borderId="0" xfId="0" applyFont="1" applyAlignment="1" applyProtection="1">
      <alignment horizontal="left"/>
    </xf>
    <xf numFmtId="0" fontId="13" fillId="0" borderId="0" xfId="0" applyFont="1" applyAlignment="1" applyProtection="1">
      <alignment horizontal="left"/>
    </xf>
    <xf numFmtId="0" fontId="16" fillId="0" borderId="5" xfId="0" applyFont="1" applyBorder="1" applyAlignment="1" applyProtection="1">
      <alignment horizontal="center"/>
    </xf>
    <xf numFmtId="0" fontId="2" fillId="0" borderId="28" xfId="0" applyFont="1" applyBorder="1" applyAlignment="1" applyProtection="1">
      <alignment horizontal="center"/>
    </xf>
    <xf numFmtId="4" fontId="2" fillId="0" borderId="11" xfId="29" applyNumberFormat="1" applyFont="1" applyBorder="1" applyAlignment="1" applyProtection="1">
      <alignment horizontal="right"/>
    </xf>
    <xf numFmtId="2" fontId="2" fillId="0" borderId="11" xfId="29" applyNumberFormat="1" applyFont="1" applyBorder="1" applyAlignment="1" applyProtection="1">
      <alignment horizontal="right"/>
    </xf>
    <xf numFmtId="0" fontId="16" fillId="0" borderId="0" xfId="0" applyFont="1" applyAlignment="1" applyProtection="1">
      <alignment horizontal="center"/>
    </xf>
    <xf numFmtId="4" fontId="2" fillId="0" borderId="5" xfId="30" applyNumberFormat="1" applyFont="1" applyBorder="1" applyAlignment="1" applyProtection="1">
      <alignment horizontal="center"/>
    </xf>
    <xf numFmtId="2" fontId="2" fillId="0" borderId="5" xfId="30" applyNumberFormat="1" applyFont="1" applyBorder="1" applyAlignment="1" applyProtection="1">
      <alignment horizontal="center"/>
    </xf>
    <xf numFmtId="4" fontId="2" fillId="0" borderId="15" xfId="30" applyNumberFormat="1" applyFont="1" applyBorder="1" applyAlignment="1" applyProtection="1">
      <alignment horizontal="center"/>
    </xf>
    <xf numFmtId="2" fontId="2" fillId="0" borderId="15" xfId="30" applyNumberFormat="1" applyFont="1" applyBorder="1" applyAlignment="1" applyProtection="1">
      <alignment horizontal="center"/>
    </xf>
    <xf numFmtId="0" fontId="2" fillId="0" borderId="5" xfId="0" applyFont="1" applyBorder="1" applyAlignment="1" applyProtection="1">
      <alignment horizontal="center" vertical="center" wrapText="1"/>
    </xf>
    <xf numFmtId="4" fontId="2" fillId="0" borderId="5" xfId="4" applyNumberFormat="1" applyFont="1" applyBorder="1" applyAlignment="1" applyProtection="1">
      <alignment horizontal="right" vertical="center" wrapText="1"/>
    </xf>
    <xf numFmtId="2" fontId="2" fillId="0" borderId="5" xfId="4" applyNumberFormat="1" applyFont="1" applyBorder="1" applyAlignment="1" applyProtection="1">
      <alignment horizontal="right" vertical="center" wrapText="1"/>
    </xf>
    <xf numFmtId="0" fontId="20" fillId="0" borderId="5" xfId="0" applyFont="1" applyBorder="1" applyAlignment="1" applyProtection="1">
      <alignment horizontal="center"/>
    </xf>
    <xf numFmtId="0" fontId="11" fillId="0" borderId="5" xfId="0" applyFont="1" applyBorder="1" applyAlignment="1" applyProtection="1">
      <alignment horizontal="left" vertical="center" wrapText="1"/>
    </xf>
    <xf numFmtId="0" fontId="20" fillId="0" borderId="5" xfId="0" applyFont="1" applyBorder="1" applyAlignment="1" applyProtection="1">
      <alignment horizontal="center" vertical="center" wrapText="1"/>
    </xf>
    <xf numFmtId="4" fontId="20" fillId="0" borderId="5" xfId="0" applyNumberFormat="1" applyFont="1" applyBorder="1" applyAlignment="1" applyProtection="1">
      <alignment horizontal="right" vertical="center" wrapText="1"/>
    </xf>
    <xf numFmtId="2" fontId="20" fillId="0" borderId="5" xfId="31" applyNumberFormat="1" applyFont="1" applyBorder="1" applyAlignment="1" applyProtection="1">
      <alignment horizontal="right" vertical="center" wrapText="1"/>
    </xf>
    <xf numFmtId="0" fontId="2" fillId="0" borderId="5" xfId="0" applyFont="1" applyBorder="1" applyAlignment="1" applyProtection="1">
      <alignment horizontal="center" vertical="top"/>
    </xf>
    <xf numFmtId="0" fontId="2" fillId="0" borderId="5" xfId="0" applyFont="1" applyBorder="1" applyAlignment="1" applyProtection="1">
      <alignment vertical="top" wrapText="1"/>
    </xf>
    <xf numFmtId="4" fontId="2" fillId="0" borderId="5" xfId="0" applyNumberFormat="1" applyFont="1" applyBorder="1" applyAlignment="1" applyProtection="1">
      <alignment horizontal="right" vertical="center" wrapText="1"/>
    </xf>
    <xf numFmtId="2" fontId="2" fillId="0" borderId="5" xfId="31" applyNumberFormat="1" applyFont="1" applyBorder="1" applyAlignment="1" applyProtection="1">
      <alignment horizontal="right" vertical="center" wrapText="1"/>
    </xf>
    <xf numFmtId="0" fontId="2" fillId="0" borderId="5" xfId="0" applyNumberFormat="1" applyFont="1" applyBorder="1" applyAlignment="1" applyProtection="1">
      <alignment vertical="top" wrapText="1"/>
    </xf>
    <xf numFmtId="4" fontId="2" fillId="0" borderId="5" xfId="0" applyNumberFormat="1" applyFont="1" applyBorder="1" applyAlignment="1" applyProtection="1">
      <alignment horizontal="right" vertical="top" wrapText="1"/>
    </xf>
    <xf numFmtId="2" fontId="2" fillId="0" borderId="5" xfId="31" applyNumberFormat="1" applyFont="1" applyBorder="1" applyAlignment="1" applyProtection="1">
      <alignment horizontal="right" vertical="top" wrapText="1"/>
    </xf>
    <xf numFmtId="2" fontId="2" fillId="0" borderId="5" xfId="31" applyNumberFormat="1" applyFont="1" applyBorder="1" applyAlignment="1" applyProtection="1">
      <alignment horizontal="right" wrapText="1"/>
    </xf>
    <xf numFmtId="0" fontId="2" fillId="0" borderId="5" xfId="0" applyFont="1" applyBorder="1" applyAlignment="1" applyProtection="1">
      <alignment horizontal="justify" vertical="center"/>
    </xf>
    <xf numFmtId="4" fontId="2" fillId="0" borderId="5" xfId="0" applyNumberFormat="1" applyFont="1" applyBorder="1" applyAlignment="1" applyProtection="1">
      <alignment horizontal="right" wrapText="1"/>
    </xf>
    <xf numFmtId="0" fontId="2" fillId="0" borderId="0" xfId="18" applyFont="1" applyBorder="1" applyProtection="1"/>
    <xf numFmtId="0" fontId="2" fillId="0" borderId="0" xfId="0" applyFont="1" applyAlignment="1" applyProtection="1">
      <alignment vertical="center"/>
    </xf>
    <xf numFmtId="169" fontId="20" fillId="0" borderId="0" xfId="32" applyFont="1" applyAlignment="1" applyProtection="1">
      <alignment vertical="center"/>
    </xf>
    <xf numFmtId="169" fontId="2" fillId="0" borderId="0" xfId="32" applyFont="1" applyAlignment="1" applyProtection="1">
      <alignment vertical="center"/>
    </xf>
    <xf numFmtId="0" fontId="2" fillId="0" borderId="5" xfId="18" applyFont="1" applyFill="1" applyBorder="1" applyAlignment="1" applyProtection="1">
      <alignment horizontal="center"/>
    </xf>
    <xf numFmtId="0" fontId="2" fillId="0" borderId="5" xfId="18" applyFont="1" applyFill="1" applyBorder="1" applyProtection="1"/>
    <xf numFmtId="0" fontId="2" fillId="0" borderId="0" xfId="18" applyFont="1" applyFill="1" applyBorder="1" applyAlignment="1" applyProtection="1">
      <alignment horizontal="center" vertical="center"/>
    </xf>
    <xf numFmtId="0" fontId="2" fillId="0" borderId="13" xfId="18" applyFont="1" applyFill="1" applyBorder="1" applyAlignment="1" applyProtection="1">
      <alignment horizontal="center" vertical="center"/>
    </xf>
    <xf numFmtId="4" fontId="2" fillId="0" borderId="5" xfId="30" applyNumberFormat="1" applyFont="1" applyFill="1" applyBorder="1" applyAlignment="1" applyProtection="1">
      <alignment horizontal="right" vertical="center"/>
    </xf>
    <xf numFmtId="2" fontId="2" fillId="0" borderId="5" xfId="30" applyNumberFormat="1" applyFont="1" applyFill="1" applyBorder="1" applyAlignment="1" applyProtection="1">
      <alignment horizontal="right" vertical="center"/>
    </xf>
    <xf numFmtId="0" fontId="2" fillId="0" borderId="5" xfId="18" applyFont="1" applyFill="1" applyBorder="1" applyAlignment="1" applyProtection="1">
      <alignment vertical="top" wrapText="1"/>
    </xf>
    <xf numFmtId="0" fontId="11" fillId="0" borderId="5" xfId="0" applyFont="1" applyBorder="1" applyAlignment="1" applyProtection="1">
      <alignment horizontal="justify" vertical="center"/>
    </xf>
    <xf numFmtId="4" fontId="10" fillId="0" borderId="11" xfId="4" applyNumberFormat="1" applyFont="1" applyBorder="1" applyAlignment="1" applyProtection="1">
      <alignment horizontal="right"/>
    </xf>
    <xf numFmtId="4" fontId="10" fillId="0" borderId="0" xfId="4" applyNumberFormat="1" applyFont="1" applyBorder="1" applyAlignment="1" applyProtection="1">
      <alignment horizontal="right"/>
    </xf>
    <xf numFmtId="2" fontId="10" fillId="0" borderId="0" xfId="4" applyNumberFormat="1" applyFont="1" applyBorder="1" applyAlignment="1" applyProtection="1">
      <alignment horizontal="right"/>
    </xf>
    <xf numFmtId="169" fontId="2" fillId="0" borderId="0" xfId="32" applyFont="1" applyBorder="1" applyAlignment="1" applyProtection="1">
      <alignment vertical="center"/>
    </xf>
    <xf numFmtId="2" fontId="10" fillId="0" borderId="11" xfId="4" applyNumberFormat="1" applyFont="1" applyBorder="1" applyAlignment="1" applyProtection="1">
      <alignment horizontal="right"/>
    </xf>
    <xf numFmtId="4" fontId="2" fillId="0" borderId="5" xfId="30" applyNumberFormat="1" applyFont="1" applyBorder="1" applyAlignment="1" applyProtection="1">
      <alignment horizontal="right"/>
    </xf>
    <xf numFmtId="2" fontId="2" fillId="0" borderId="5" xfId="30" applyNumberFormat="1" applyFont="1" applyBorder="1" applyAlignment="1" applyProtection="1">
      <alignment horizontal="right"/>
    </xf>
    <xf numFmtId="0" fontId="2" fillId="0" borderId="5" xfId="0" applyFont="1" applyFill="1" applyBorder="1" applyAlignment="1" applyProtection="1">
      <alignment horizontal="center" vertical="top"/>
    </xf>
    <xf numFmtId="4" fontId="2" fillId="0" borderId="5" xfId="29" applyNumberFormat="1" applyFont="1" applyBorder="1" applyAlignment="1" applyProtection="1">
      <alignment horizontal="right" wrapText="1"/>
    </xf>
    <xf numFmtId="2" fontId="2" fillId="0" borderId="5" xfId="29" applyNumberFormat="1" applyFont="1" applyBorder="1" applyAlignment="1" applyProtection="1">
      <alignment horizontal="right" wrapText="1"/>
    </xf>
    <xf numFmtId="0" fontId="2" fillId="0" borderId="29" xfId="0" applyFont="1" applyBorder="1" applyAlignment="1" applyProtection="1">
      <alignment vertical="top" wrapText="1"/>
    </xf>
    <xf numFmtId="0" fontId="2" fillId="0" borderId="29" xfId="0" applyFont="1" applyBorder="1" applyAlignment="1" applyProtection="1">
      <alignment horizontal="center"/>
    </xf>
    <xf numFmtId="0" fontId="2" fillId="0" borderId="13" xfId="0" applyFont="1" applyFill="1" applyBorder="1" applyAlignment="1" applyProtection="1">
      <alignment horizontal="center" vertical="top"/>
    </xf>
    <xf numFmtId="0" fontId="2" fillId="0" borderId="13" xfId="0" applyFont="1" applyBorder="1" applyAlignment="1" applyProtection="1">
      <alignment vertical="top" wrapText="1"/>
    </xf>
    <xf numFmtId="0" fontId="10" fillId="0" borderId="5" xfId="0" applyFont="1" applyBorder="1" applyAlignment="1" applyProtection="1">
      <alignment vertical="top"/>
    </xf>
    <xf numFmtId="0" fontId="2" fillId="0" borderId="5" xfId="0" applyNumberFormat="1" applyFont="1" applyBorder="1" applyAlignment="1" applyProtection="1">
      <alignment horizontal="center" vertical="center" wrapText="1"/>
    </xf>
    <xf numFmtId="4" fontId="2" fillId="0" borderId="5" xfId="29" applyNumberFormat="1" applyFont="1" applyBorder="1" applyAlignment="1" applyProtection="1">
      <alignment horizontal="right" vertical="center"/>
    </xf>
    <xf numFmtId="2" fontId="2" fillId="0" borderId="5" xfId="29" applyNumberFormat="1" applyFont="1" applyBorder="1" applyAlignment="1" applyProtection="1">
      <alignment horizontal="right" vertical="center"/>
    </xf>
    <xf numFmtId="0" fontId="2" fillId="0" borderId="5" xfId="0" applyFont="1" applyBorder="1" applyAlignment="1" applyProtection="1">
      <alignment vertical="top"/>
    </xf>
    <xf numFmtId="0" fontId="2" fillId="0" borderId="5" xfId="0" applyFont="1" applyBorder="1" applyAlignment="1" applyProtection="1">
      <alignment horizontal="center" vertical="center"/>
    </xf>
    <xf numFmtId="0" fontId="2" fillId="0" borderId="5" xfId="0" applyNumberFormat="1" applyFont="1" applyBorder="1" applyAlignment="1" applyProtection="1">
      <alignment vertical="top"/>
    </xf>
    <xf numFmtId="0" fontId="10" fillId="0" borderId="5" xfId="0" applyFont="1" applyBorder="1" applyAlignment="1" applyProtection="1">
      <alignment vertical="top" wrapText="1"/>
    </xf>
    <xf numFmtId="4" fontId="2" fillId="0" borderId="5" xfId="0" applyNumberFormat="1" applyFont="1" applyBorder="1" applyAlignment="1" applyProtection="1">
      <alignment horizontal="right" vertical="center"/>
    </xf>
    <xf numFmtId="2" fontId="2" fillId="0" borderId="5" xfId="0" applyNumberFormat="1" applyFont="1" applyBorder="1" applyAlignment="1" applyProtection="1">
      <alignment horizontal="right" vertical="center"/>
    </xf>
    <xf numFmtId="0" fontId="2" fillId="0" borderId="0" xfId="0" applyFont="1" applyBorder="1" applyAlignment="1" applyProtection="1">
      <alignment horizontal="center" vertical="center"/>
    </xf>
    <xf numFmtId="0" fontId="10" fillId="0" borderId="0" xfId="0" applyFont="1" applyBorder="1" applyAlignment="1" applyProtection="1">
      <alignment horizontal="center" vertical="center"/>
    </xf>
    <xf numFmtId="4" fontId="10" fillId="0" borderId="0" xfId="0" applyNumberFormat="1" applyFont="1" applyBorder="1" applyAlignment="1" applyProtection="1">
      <alignment horizontal="right" vertical="center"/>
    </xf>
    <xf numFmtId="2" fontId="10" fillId="0" borderId="0" xfId="0" applyNumberFormat="1" applyFont="1" applyBorder="1" applyAlignment="1" applyProtection="1">
      <alignment horizontal="right" vertical="center"/>
    </xf>
    <xf numFmtId="0" fontId="15" fillId="0" borderId="0" xfId="0" applyFont="1" applyAlignment="1" applyProtection="1"/>
    <xf numFmtId="0" fontId="14" fillId="0" borderId="0" xfId="0" applyFont="1" applyAlignment="1" applyProtection="1"/>
    <xf numFmtId="0" fontId="10" fillId="0" borderId="0" xfId="0" applyFont="1" applyAlignment="1" applyProtection="1"/>
    <xf numFmtId="0" fontId="16" fillId="0" borderId="11" xfId="0" applyFont="1" applyBorder="1" applyAlignment="1" applyProtection="1">
      <alignment horizontal="center"/>
    </xf>
    <xf numFmtId="4" fontId="16" fillId="0" borderId="11" xfId="0" applyNumberFormat="1" applyFont="1" applyBorder="1" applyAlignment="1" applyProtection="1">
      <alignment horizontal="right"/>
    </xf>
    <xf numFmtId="2" fontId="16" fillId="0" borderId="11" xfId="0" applyNumberFormat="1" applyFont="1" applyBorder="1" applyAlignment="1" applyProtection="1">
      <alignment horizontal="right"/>
    </xf>
    <xf numFmtId="0" fontId="14" fillId="0" borderId="5" xfId="0" applyFont="1" applyBorder="1" applyAlignment="1" applyProtection="1">
      <alignment horizontal="center"/>
    </xf>
    <xf numFmtId="0" fontId="14" fillId="0" borderId="13" xfId="0" applyFont="1" applyBorder="1" applyAlignment="1" applyProtection="1">
      <alignment horizontal="center"/>
    </xf>
    <xf numFmtId="0" fontId="14" fillId="0" borderId="0" xfId="0" applyFont="1" applyBorder="1" applyAlignment="1" applyProtection="1">
      <alignment horizontal="center"/>
    </xf>
    <xf numFmtId="4" fontId="14" fillId="0" borderId="0" xfId="0" applyNumberFormat="1" applyFont="1" applyBorder="1" applyAlignment="1" applyProtection="1">
      <alignment horizontal="center"/>
    </xf>
    <xf numFmtId="2" fontId="14" fillId="0" borderId="31" xfId="0" applyNumberFormat="1" applyFont="1" applyBorder="1" applyAlignment="1" applyProtection="1">
      <alignment horizontal="center"/>
    </xf>
    <xf numFmtId="0" fontId="14" fillId="0" borderId="15" xfId="0" applyFont="1" applyBorder="1" applyAlignment="1" applyProtection="1">
      <alignment horizontal="center"/>
    </xf>
    <xf numFmtId="0" fontId="14" fillId="0" borderId="42" xfId="0" applyFont="1" applyBorder="1" applyAlignment="1" applyProtection="1">
      <alignment horizontal="center"/>
    </xf>
    <xf numFmtId="0" fontId="14" fillId="0" borderId="23" xfId="0" applyFont="1" applyBorder="1" applyAlignment="1" applyProtection="1">
      <alignment horizontal="center"/>
    </xf>
    <xf numFmtId="0" fontId="10" fillId="0" borderId="42" xfId="0" applyFont="1" applyBorder="1" applyAlignment="1" applyProtection="1">
      <alignment horizontal="center"/>
    </xf>
    <xf numFmtId="4" fontId="14" fillId="0" borderId="23" xfId="0" applyNumberFormat="1" applyFont="1" applyBorder="1" applyAlignment="1" applyProtection="1">
      <alignment horizontal="center"/>
    </xf>
    <xf numFmtId="2" fontId="14" fillId="0" borderId="15" xfId="0" applyNumberFormat="1" applyFont="1" applyBorder="1" applyAlignment="1" applyProtection="1">
      <alignment horizontal="center"/>
    </xf>
    <xf numFmtId="4" fontId="14" fillId="0" borderId="0" xfId="0" applyNumberFormat="1" applyFont="1" applyBorder="1" applyAlignment="1" applyProtection="1">
      <alignment horizontal="right"/>
    </xf>
    <xf numFmtId="2" fontId="14" fillId="0" borderId="5" xfId="0" applyNumberFormat="1" applyFont="1" applyBorder="1" applyAlignment="1" applyProtection="1">
      <alignment horizontal="right"/>
    </xf>
    <xf numFmtId="4" fontId="16" fillId="0" borderId="0" xfId="0" applyNumberFormat="1" applyFont="1" applyBorder="1" applyAlignment="1" applyProtection="1">
      <alignment horizontal="right"/>
    </xf>
    <xf numFmtId="2" fontId="14" fillId="0" borderId="5" xfId="0" applyNumberFormat="1" applyFont="1" applyBorder="1" applyAlignment="1" applyProtection="1">
      <alignment horizontal="right" vertical="center"/>
    </xf>
    <xf numFmtId="170" fontId="2" fillId="0" borderId="13" xfId="0" applyNumberFormat="1" applyFont="1" applyBorder="1" applyAlignment="1" applyProtection="1">
      <alignment horizontal="left"/>
    </xf>
    <xf numFmtId="0" fontId="16" fillId="0" borderId="13" xfId="0" applyFont="1" applyBorder="1" applyAlignment="1" applyProtection="1">
      <alignment horizontal="left"/>
    </xf>
    <xf numFmtId="0" fontId="16" fillId="0" borderId="21" xfId="0" applyFont="1" applyBorder="1" applyAlignment="1" applyProtection="1">
      <alignment horizontal="center"/>
    </xf>
    <xf numFmtId="0" fontId="16" fillId="0" borderId="22" xfId="0" applyFont="1" applyBorder="1" applyAlignment="1" applyProtection="1">
      <alignment horizontal="left"/>
    </xf>
    <xf numFmtId="0" fontId="16" fillId="0" borderId="22" xfId="0" applyFont="1" applyBorder="1" applyAlignment="1" applyProtection="1">
      <alignment horizontal="center"/>
    </xf>
    <xf numFmtId="4" fontId="16" fillId="0" borderId="22" xfId="0" applyNumberFormat="1" applyFont="1" applyBorder="1" applyAlignment="1" applyProtection="1">
      <alignment horizontal="right"/>
    </xf>
    <xf numFmtId="2" fontId="16" fillId="0" borderId="21" xfId="0" applyNumberFormat="1" applyFont="1" applyBorder="1" applyAlignment="1" applyProtection="1">
      <alignment horizontal="right"/>
    </xf>
    <xf numFmtId="0" fontId="14" fillId="0" borderId="26" xfId="0" applyFont="1" applyBorder="1" applyAlignment="1" applyProtection="1">
      <alignment horizontal="center"/>
    </xf>
    <xf numFmtId="0" fontId="14" fillId="0" borderId="11" xfId="0" applyFont="1" applyBorder="1" applyAlignment="1" applyProtection="1">
      <alignment horizontal="left"/>
    </xf>
    <xf numFmtId="0" fontId="14" fillId="0" borderId="11" xfId="0" applyFont="1" applyBorder="1" applyAlignment="1" applyProtection="1">
      <alignment horizontal="center"/>
    </xf>
    <xf numFmtId="4" fontId="14" fillId="0" borderId="11" xfId="0" applyNumberFormat="1" applyFont="1" applyBorder="1" applyAlignment="1" applyProtection="1">
      <alignment horizontal="right"/>
    </xf>
    <xf numFmtId="2" fontId="14" fillId="0" borderId="26" xfId="0" applyNumberFormat="1" applyFont="1" applyBorder="1" applyAlignment="1" applyProtection="1">
      <alignment horizontal="right"/>
    </xf>
    <xf numFmtId="0" fontId="29" fillId="0" borderId="0" xfId="0" applyFont="1" applyBorder="1" applyAlignment="1" applyProtection="1">
      <alignment horizontal="center"/>
    </xf>
    <xf numFmtId="0" fontId="29" fillId="0" borderId="0" xfId="0" applyFont="1" applyBorder="1" applyAlignment="1" applyProtection="1">
      <alignment horizontal="left"/>
    </xf>
    <xf numFmtId="4" fontId="17" fillId="0" borderId="0" xfId="0" applyNumberFormat="1" applyFont="1" applyAlignment="1" applyProtection="1">
      <alignment horizontal="right"/>
    </xf>
    <xf numFmtId="2" fontId="17" fillId="0" borderId="0" xfId="0" applyNumberFormat="1" applyFont="1" applyBorder="1" applyAlignment="1" applyProtection="1">
      <alignment horizontal="right"/>
    </xf>
    <xf numFmtId="0" fontId="17" fillId="0" borderId="0" xfId="0" applyFont="1" applyProtection="1"/>
    <xf numFmtId="0" fontId="16" fillId="0" borderId="11" xfId="7" applyFont="1" applyBorder="1" applyAlignment="1" applyProtection="1">
      <alignment horizontal="center"/>
    </xf>
    <xf numFmtId="0" fontId="15" fillId="0" borderId="11" xfId="7" applyFont="1" applyBorder="1" applyAlignment="1" applyProtection="1">
      <alignment horizontal="center"/>
    </xf>
    <xf numFmtId="2" fontId="16" fillId="0" borderId="11" xfId="7" applyNumberFormat="1" applyFont="1" applyBorder="1" applyAlignment="1" applyProtection="1">
      <alignment horizontal="center"/>
    </xf>
    <xf numFmtId="0" fontId="16" fillId="0" borderId="0" xfId="7" applyFont="1" applyAlignment="1" applyProtection="1">
      <alignment horizontal="center"/>
    </xf>
    <xf numFmtId="0" fontId="19" fillId="0" borderId="0" xfId="7" applyFont="1" applyAlignment="1" applyProtection="1">
      <alignment horizontal="center"/>
    </xf>
    <xf numFmtId="0" fontId="10" fillId="0" borderId="5" xfId="0" applyFont="1" applyBorder="1" applyAlignment="1" applyProtection="1">
      <alignment horizontal="center" vertical="center" wrapText="1"/>
    </xf>
    <xf numFmtId="1" fontId="10" fillId="0" borderId="5" xfId="0" applyNumberFormat="1" applyFont="1" applyBorder="1" applyAlignment="1" applyProtection="1">
      <alignment horizontal="center" vertical="center" wrapText="1"/>
    </xf>
    <xf numFmtId="165" fontId="10" fillId="0" borderId="5" xfId="0" applyNumberFormat="1" applyFont="1" applyBorder="1" applyAlignment="1" applyProtection="1">
      <alignment horizontal="center" vertical="center" wrapText="1"/>
    </xf>
    <xf numFmtId="2" fontId="10" fillId="0" borderId="5" xfId="0" applyNumberFormat="1" applyFont="1" applyBorder="1" applyAlignment="1" applyProtection="1">
      <alignment horizontal="center" vertical="center" wrapText="1"/>
    </xf>
    <xf numFmtId="0" fontId="2" fillId="0" borderId="0" xfId="0" applyFont="1" applyAlignment="1" applyProtection="1">
      <alignment horizontal="center" vertical="center"/>
    </xf>
    <xf numFmtId="0" fontId="40" fillId="0" borderId="0" xfId="0" applyFont="1" applyAlignment="1" applyProtection="1">
      <alignment horizontal="center" vertical="center"/>
    </xf>
    <xf numFmtId="0" fontId="2" fillId="0" borderId="15" xfId="0" applyFont="1" applyBorder="1" applyAlignment="1" applyProtection="1">
      <alignment horizontal="center" vertical="center" wrapText="1"/>
    </xf>
    <xf numFmtId="0" fontId="10" fillId="0" borderId="15" xfId="0" applyFont="1" applyBorder="1" applyAlignment="1" applyProtection="1">
      <alignment vertical="top" wrapText="1"/>
    </xf>
    <xf numFmtId="1" fontId="10" fillId="0" borderId="15" xfId="0" applyNumberFormat="1" applyFont="1" applyBorder="1" applyAlignment="1" applyProtection="1">
      <alignment horizontal="center" vertical="center" wrapText="1"/>
    </xf>
    <xf numFmtId="0" fontId="10" fillId="0" borderId="15" xfId="0" applyFont="1" applyBorder="1" applyAlignment="1" applyProtection="1">
      <alignment horizontal="center" vertical="center" wrapText="1"/>
    </xf>
    <xf numFmtId="165" fontId="10" fillId="0" borderId="15" xfId="0" applyNumberFormat="1" applyFont="1" applyBorder="1" applyAlignment="1" applyProtection="1">
      <alignment horizontal="center" vertical="center" wrapText="1"/>
    </xf>
    <xf numFmtId="2" fontId="10" fillId="0" borderId="15" xfId="0" applyNumberFormat="1" applyFont="1" applyBorder="1" applyAlignment="1" applyProtection="1">
      <alignment horizontal="right" vertical="center" wrapText="1"/>
    </xf>
    <xf numFmtId="0" fontId="40" fillId="0" borderId="0" xfId="0" applyFont="1" applyProtection="1"/>
    <xf numFmtId="4" fontId="2" fillId="0" borderId="5" xfId="4" applyNumberFormat="1" applyFont="1" applyFill="1" applyBorder="1" applyAlignment="1" applyProtection="1">
      <alignment horizontal="center"/>
    </xf>
    <xf numFmtId="2" fontId="2" fillId="0" borderId="29" xfId="4" applyNumberFormat="1" applyFont="1" applyFill="1" applyBorder="1" applyAlignment="1" applyProtection="1">
      <alignment horizontal="center"/>
    </xf>
    <xf numFmtId="0" fontId="32" fillId="0" borderId="5" xfId="0" applyFont="1" applyBorder="1" applyAlignment="1" applyProtection="1">
      <alignment vertical="center" wrapText="1"/>
    </xf>
    <xf numFmtId="0" fontId="32" fillId="0" borderId="5" xfId="0" applyFont="1" applyBorder="1" applyAlignment="1" applyProtection="1">
      <alignment horizontal="center" vertical="center" wrapText="1"/>
    </xf>
    <xf numFmtId="0" fontId="32" fillId="0" borderId="0" xfId="0" applyFont="1" applyAlignment="1" applyProtection="1">
      <alignment horizontal="center" vertical="center"/>
    </xf>
    <xf numFmtId="0" fontId="32" fillId="0" borderId="5" xfId="0" applyFont="1" applyBorder="1" applyAlignment="1" applyProtection="1">
      <alignment vertical="center"/>
    </xf>
    <xf numFmtId="171" fontId="32" fillId="0" borderId="5" xfId="0" applyNumberFormat="1" applyFont="1" applyBorder="1" applyAlignment="1" applyProtection="1">
      <alignment horizontal="center" vertical="center" wrapText="1"/>
    </xf>
    <xf numFmtId="0" fontId="2" fillId="0" borderId="5" xfId="4" applyNumberFormat="1" applyFont="1" applyFill="1" applyBorder="1" applyAlignment="1" applyProtection="1">
      <alignment horizontal="center"/>
    </xf>
    <xf numFmtId="171" fontId="32" fillId="0" borderId="5" xfId="0" applyNumberFormat="1" applyFont="1" applyBorder="1" applyAlignment="1" applyProtection="1">
      <alignment horizontal="center" vertical="center"/>
    </xf>
    <xf numFmtId="0" fontId="2" fillId="0" borderId="5" xfId="0" applyFont="1" applyBorder="1" applyAlignment="1" applyProtection="1">
      <alignment vertical="center"/>
    </xf>
    <xf numFmtId="0" fontId="32" fillId="0" borderId="5" xfId="0" applyFont="1" applyBorder="1" applyAlignment="1" applyProtection="1">
      <alignment horizontal="center" vertical="center"/>
    </xf>
    <xf numFmtId="165" fontId="2" fillId="0" borderId="5" xfId="29" applyFont="1" applyFill="1" applyBorder="1" applyAlignment="1" applyProtection="1">
      <alignment vertical="center"/>
    </xf>
    <xf numFmtId="2" fontId="2" fillId="0" borderId="29" xfId="29" applyNumberFormat="1" applyFont="1" applyFill="1" applyBorder="1" applyAlignment="1" applyProtection="1">
      <alignment vertical="center"/>
    </xf>
    <xf numFmtId="4" fontId="2" fillId="0" borderId="0" xfId="28" applyNumberFormat="1" applyFont="1" applyBorder="1" applyAlignment="1" applyProtection="1">
      <alignment horizontal="right"/>
    </xf>
    <xf numFmtId="0" fontId="14" fillId="0" borderId="11" xfId="7" applyFont="1" applyBorder="1" applyAlignment="1" applyProtection="1">
      <alignment horizontal="center"/>
    </xf>
    <xf numFmtId="0" fontId="10" fillId="0" borderId="0" xfId="0" applyFont="1" applyBorder="1" applyAlignment="1" applyProtection="1">
      <alignment horizontal="center" vertical="center" wrapText="1"/>
    </xf>
    <xf numFmtId="2" fontId="10" fillId="0" borderId="29" xfId="0" applyNumberFormat="1" applyFont="1" applyBorder="1" applyAlignment="1" applyProtection="1">
      <alignment horizontal="right" vertical="center" wrapText="1"/>
    </xf>
    <xf numFmtId="0" fontId="31" fillId="0" borderId="5" xfId="0" applyFont="1" applyBorder="1" applyAlignment="1" applyProtection="1">
      <alignment vertical="center" wrapText="1"/>
    </xf>
    <xf numFmtId="165" fontId="2" fillId="0" borderId="5" xfId="29" applyFont="1" applyFill="1" applyBorder="1" applyAlignment="1" applyProtection="1">
      <alignment horizontal="center" vertical="center"/>
    </xf>
    <xf numFmtId="2" fontId="2" fillId="0" borderId="29" xfId="29" applyNumberFormat="1" applyFont="1" applyFill="1" applyBorder="1" applyAlignment="1" applyProtection="1">
      <alignment horizontal="center" vertical="center"/>
    </xf>
    <xf numFmtId="0" fontId="32" fillId="0" borderId="0" xfId="0" applyFont="1" applyAlignment="1" applyProtection="1">
      <alignment vertical="center" wrapText="1"/>
    </xf>
    <xf numFmtId="0" fontId="41" fillId="0" borderId="0" xfId="0" applyFont="1" applyAlignment="1" applyProtection="1">
      <alignment vertical="center" wrapText="1"/>
    </xf>
    <xf numFmtId="1" fontId="2" fillId="0" borderId="5" xfId="0" applyNumberFormat="1" applyFont="1" applyBorder="1" applyAlignment="1" applyProtection="1">
      <alignment horizontal="center" vertical="center" wrapText="1"/>
    </xf>
    <xf numFmtId="165" fontId="2" fillId="0" borderId="5" xfId="0" applyNumberFormat="1" applyFont="1" applyBorder="1" applyAlignment="1" applyProtection="1">
      <alignment horizontal="center" vertical="center" wrapText="1"/>
    </xf>
    <xf numFmtId="2" fontId="10" fillId="0" borderId="5" xfId="0" applyNumberFormat="1" applyFont="1" applyBorder="1" applyAlignment="1" applyProtection="1">
      <alignment vertical="center" wrapText="1"/>
    </xf>
    <xf numFmtId="0" fontId="2" fillId="0" borderId="0" xfId="0" applyFont="1" applyAlignment="1" applyProtection="1">
      <alignment horizontal="center" vertical="center" wrapText="1"/>
    </xf>
    <xf numFmtId="0" fontId="10" fillId="0" borderId="0" xfId="0" applyFont="1" applyAlignment="1" applyProtection="1">
      <alignment vertical="top" wrapText="1"/>
    </xf>
    <xf numFmtId="1" fontId="2" fillId="0" borderId="0" xfId="0" applyNumberFormat="1" applyFont="1" applyAlignment="1" applyProtection="1">
      <alignment horizontal="center" vertical="center" wrapText="1"/>
    </xf>
    <xf numFmtId="165" fontId="2" fillId="0" borderId="0" xfId="0" applyNumberFormat="1" applyFont="1" applyAlignment="1" applyProtection="1">
      <alignment horizontal="center" vertical="center" wrapText="1"/>
    </xf>
    <xf numFmtId="2" fontId="2" fillId="0" borderId="0" xfId="0" applyNumberFormat="1" applyFont="1" applyAlignment="1" applyProtection="1">
      <alignment vertical="center" wrapText="1"/>
    </xf>
    <xf numFmtId="0" fontId="13" fillId="0" borderId="11" xfId="0" applyFont="1" applyFill="1" applyBorder="1" applyAlignment="1" applyProtection="1">
      <alignment wrapText="1"/>
    </xf>
    <xf numFmtId="4" fontId="13" fillId="0" borderId="11" xfId="0" applyNumberFormat="1" applyFont="1" applyFill="1" applyBorder="1" applyAlignment="1" applyProtection="1">
      <alignment horizontal="right" wrapText="1"/>
    </xf>
    <xf numFmtId="2" fontId="13" fillId="0" borderId="11" xfId="33" applyNumberFormat="1" applyFont="1" applyFill="1" applyBorder="1" applyAlignment="1" applyProtection="1">
      <alignment horizontal="right" wrapText="1"/>
    </xf>
    <xf numFmtId="0" fontId="17" fillId="0" borderId="0" xfId="0" applyFont="1" applyAlignment="1" applyProtection="1">
      <alignment horizontal="center"/>
    </xf>
    <xf numFmtId="0" fontId="18" fillId="0" borderId="5" xfId="0" applyFont="1" applyBorder="1" applyAlignment="1" applyProtection="1">
      <alignment horizontal="center"/>
    </xf>
    <xf numFmtId="0" fontId="18" fillId="0" borderId="29" xfId="0" applyFont="1" applyBorder="1" applyAlignment="1" applyProtection="1">
      <alignment horizontal="center"/>
    </xf>
    <xf numFmtId="0" fontId="18" fillId="0" borderId="0" xfId="0" applyFont="1" applyBorder="1" applyAlignment="1" applyProtection="1">
      <alignment horizontal="center"/>
    </xf>
    <xf numFmtId="0" fontId="13" fillId="0" borderId="5" xfId="0" applyFont="1" applyBorder="1" applyAlignment="1" applyProtection="1">
      <alignment horizontal="center"/>
    </xf>
    <xf numFmtId="4" fontId="18" fillId="0" borderId="0" xfId="0" applyNumberFormat="1" applyFont="1" applyFill="1" applyBorder="1" applyAlignment="1" applyProtection="1">
      <alignment horizontal="center"/>
    </xf>
    <xf numFmtId="2" fontId="17" fillId="0" borderId="5" xfId="4" applyNumberFormat="1" applyFont="1" applyFill="1" applyBorder="1" applyAlignment="1" applyProtection="1">
      <alignment horizontal="center"/>
    </xf>
    <xf numFmtId="0" fontId="18" fillId="0" borderId="15" xfId="0" applyFont="1" applyBorder="1" applyAlignment="1" applyProtection="1">
      <alignment horizontal="center"/>
    </xf>
    <xf numFmtId="0" fontId="18" fillId="0" borderId="50" xfId="0" applyFont="1" applyBorder="1" applyAlignment="1" applyProtection="1">
      <alignment horizontal="center"/>
    </xf>
    <xf numFmtId="0" fontId="18" fillId="0" borderId="23" xfId="0" applyFont="1" applyBorder="1" applyAlignment="1" applyProtection="1">
      <alignment horizontal="center"/>
    </xf>
    <xf numFmtId="0" fontId="13" fillId="0" borderId="15" xfId="0" applyFont="1" applyBorder="1" applyAlignment="1" applyProtection="1">
      <alignment horizontal="center"/>
    </xf>
    <xf numFmtId="4" fontId="18" fillId="0" borderId="23" xfId="0" applyNumberFormat="1" applyFont="1" applyFill="1" applyBorder="1" applyAlignment="1" applyProtection="1">
      <alignment horizontal="center"/>
    </xf>
    <xf numFmtId="2" fontId="18" fillId="0" borderId="15" xfId="4" applyNumberFormat="1" applyFont="1" applyFill="1" applyBorder="1" applyAlignment="1" applyProtection="1">
      <alignment horizontal="center"/>
    </xf>
    <xf numFmtId="0" fontId="13" fillId="0" borderId="29" xfId="0" applyFont="1" applyBorder="1" applyAlignment="1" applyProtection="1">
      <alignment horizontal="center"/>
    </xf>
    <xf numFmtId="4" fontId="13" fillId="0" borderId="5" xfId="4" applyNumberFormat="1" applyFont="1" applyFill="1" applyBorder="1" applyAlignment="1" applyProtection="1">
      <alignment horizontal="right"/>
    </xf>
    <xf numFmtId="2" fontId="29" fillId="0" borderId="21" xfId="4" applyNumberFormat="1" applyFont="1" applyFill="1" applyBorder="1" applyAlignment="1" applyProtection="1">
      <alignment horizontal="right"/>
    </xf>
    <xf numFmtId="0" fontId="17" fillId="0" borderId="0" xfId="7" applyFont="1" applyAlignment="1" applyProtection="1">
      <alignment horizontal="center"/>
    </xf>
    <xf numFmtId="2" fontId="29" fillId="0" borderId="5" xfId="4" applyNumberFormat="1" applyFont="1" applyFill="1" applyBorder="1" applyAlignment="1" applyProtection="1">
      <alignment horizontal="right"/>
    </xf>
    <xf numFmtId="0" fontId="29" fillId="0" borderId="5" xfId="0" applyFont="1" applyBorder="1" applyAlignment="1" applyProtection="1">
      <alignment horizontal="center"/>
    </xf>
    <xf numFmtId="0" fontId="29" fillId="0" borderId="5" xfId="0" applyFont="1" applyBorder="1" applyProtection="1"/>
    <xf numFmtId="4" fontId="29" fillId="0" borderId="5" xfId="4" applyNumberFormat="1" applyFont="1" applyFill="1" applyBorder="1" applyAlignment="1" applyProtection="1">
      <alignment horizontal="right"/>
    </xf>
    <xf numFmtId="0" fontId="29" fillId="0" borderId="0" xfId="0" applyFont="1" applyBorder="1" applyProtection="1"/>
    <xf numFmtId="4" fontId="29" fillId="0" borderId="0" xfId="4" applyNumberFormat="1" applyFont="1" applyFill="1" applyBorder="1" applyAlignment="1" applyProtection="1">
      <alignment horizontal="right"/>
    </xf>
    <xf numFmtId="0" fontId="29" fillId="0" borderId="5" xfId="7" applyFont="1" applyBorder="1" applyAlignment="1" applyProtection="1">
      <alignment horizontal="center"/>
    </xf>
    <xf numFmtId="0" fontId="36" fillId="0" borderId="5" xfId="7" applyFont="1" applyBorder="1" applyAlignment="1" applyProtection="1">
      <alignment horizontal="left" vertical="top" wrapText="1"/>
    </xf>
    <xf numFmtId="0" fontId="29" fillId="0" borderId="0" xfId="7" applyNumberFormat="1" applyFont="1" applyBorder="1" applyAlignment="1" applyProtection="1">
      <alignment horizontal="center"/>
    </xf>
    <xf numFmtId="0" fontId="29" fillId="0" borderId="13" xfId="7" applyFont="1" applyBorder="1" applyAlignment="1" applyProtection="1">
      <alignment horizontal="center"/>
    </xf>
    <xf numFmtId="0" fontId="29" fillId="0" borderId="5" xfId="7" applyFont="1" applyBorder="1" applyAlignment="1" applyProtection="1">
      <alignment horizontal="left"/>
    </xf>
    <xf numFmtId="0" fontId="29" fillId="0" borderId="5" xfId="0" applyFont="1" applyBorder="1" applyAlignment="1" applyProtection="1">
      <alignment horizontal="center" vertical="center"/>
    </xf>
    <xf numFmtId="4" fontId="17" fillId="0" borderId="0" xfId="33" applyNumberFormat="1" applyFont="1" applyFill="1" applyBorder="1" applyAlignment="1" applyProtection="1">
      <alignment horizontal="right"/>
    </xf>
    <xf numFmtId="0" fontId="29" fillId="0" borderId="5" xfId="7" applyFont="1" applyFill="1" applyBorder="1" applyAlignment="1" applyProtection="1">
      <alignment horizontal="left"/>
    </xf>
    <xf numFmtId="0" fontId="29" fillId="0" borderId="0" xfId="4" applyNumberFormat="1" applyFont="1" applyBorder="1" applyAlignment="1" applyProtection="1">
      <alignment horizontal="center"/>
    </xf>
    <xf numFmtId="4" fontId="29" fillId="0" borderId="13" xfId="4" applyNumberFormat="1" applyFont="1" applyFill="1" applyBorder="1" applyAlignment="1" applyProtection="1">
      <alignment horizontal="right"/>
    </xf>
    <xf numFmtId="2" fontId="2" fillId="0" borderId="5" xfId="4" applyNumberFormat="1" applyFont="1" applyFill="1" applyBorder="1" applyAlignment="1" applyProtection="1">
      <alignment horizontal="right"/>
    </xf>
    <xf numFmtId="0" fontId="29" fillId="0" borderId="13" xfId="0" applyFont="1" applyBorder="1" applyAlignment="1" applyProtection="1">
      <alignment horizontal="center"/>
    </xf>
    <xf numFmtId="0" fontId="29" fillId="0" borderId="13" xfId="0" applyFont="1" applyBorder="1" applyAlignment="1" applyProtection="1">
      <alignment horizontal="left" wrapText="1"/>
    </xf>
    <xf numFmtId="0" fontId="29" fillId="0" borderId="5" xfId="0" applyFont="1" applyFill="1" applyBorder="1" applyProtection="1"/>
    <xf numFmtId="0" fontId="29" fillId="0" borderId="13" xfId="0" applyFont="1" applyBorder="1" applyAlignment="1" applyProtection="1">
      <alignment horizontal="center" vertical="center"/>
    </xf>
    <xf numFmtId="0" fontId="29" fillId="0" borderId="5" xfId="0" applyFont="1" applyFill="1" applyBorder="1" applyAlignment="1" applyProtection="1"/>
    <xf numFmtId="4" fontId="29" fillId="0" borderId="5" xfId="0" applyNumberFormat="1" applyFont="1" applyFill="1" applyBorder="1" applyAlignment="1" applyProtection="1">
      <alignment horizontal="right"/>
    </xf>
    <xf numFmtId="2" fontId="29" fillId="0" borderId="5" xfId="0" applyNumberFormat="1" applyFont="1" applyFill="1" applyBorder="1" applyAlignment="1" applyProtection="1">
      <alignment horizontal="right"/>
    </xf>
    <xf numFmtId="0" fontId="29" fillId="0" borderId="42" xfId="0" applyFont="1" applyBorder="1" applyAlignment="1" applyProtection="1">
      <alignment horizontal="center"/>
    </xf>
    <xf numFmtId="0" fontId="29" fillId="0" borderId="15" xfId="0" applyFont="1" applyFill="1" applyBorder="1" applyAlignment="1" applyProtection="1">
      <alignment wrapText="1"/>
    </xf>
    <xf numFmtId="0" fontId="29" fillId="0" borderId="15" xfId="0" applyFont="1" applyBorder="1" applyAlignment="1" applyProtection="1">
      <alignment horizontal="center"/>
    </xf>
    <xf numFmtId="4" fontId="29" fillId="0" borderId="15" xfId="0" applyNumberFormat="1" applyFont="1" applyFill="1" applyBorder="1" applyAlignment="1" applyProtection="1">
      <alignment horizontal="right"/>
    </xf>
    <xf numFmtId="2" fontId="29" fillId="0" borderId="15" xfId="0" applyNumberFormat="1" applyFont="1" applyFill="1" applyBorder="1" applyAlignment="1" applyProtection="1">
      <alignment horizontal="right"/>
    </xf>
    <xf numFmtId="0" fontId="13" fillId="0" borderId="0" xfId="0" applyFont="1" applyFill="1" applyBorder="1" applyAlignment="1" applyProtection="1">
      <alignment wrapText="1"/>
    </xf>
    <xf numFmtId="4" fontId="13" fillId="0" borderId="0" xfId="0" applyNumberFormat="1" applyFont="1" applyFill="1" applyBorder="1" applyAlignment="1" applyProtection="1">
      <alignment horizontal="right" wrapText="1"/>
    </xf>
    <xf numFmtId="2" fontId="13" fillId="0" borderId="0" xfId="33" applyNumberFormat="1" applyFont="1" applyFill="1" applyBorder="1" applyAlignment="1" applyProtection="1">
      <alignment horizontal="right" wrapText="1"/>
    </xf>
    <xf numFmtId="0" fontId="10" fillId="0" borderId="0" xfId="0" applyFont="1" applyFill="1" applyBorder="1" applyAlignment="1" applyProtection="1">
      <alignment wrapText="1"/>
    </xf>
    <xf numFmtId="4" fontId="10" fillId="0" borderId="0" xfId="0" applyNumberFormat="1" applyFont="1" applyFill="1" applyBorder="1" applyAlignment="1" applyProtection="1">
      <alignment horizontal="right" wrapText="1"/>
    </xf>
    <xf numFmtId="2" fontId="10" fillId="0" borderId="0" xfId="33" applyNumberFormat="1" applyFont="1" applyFill="1" applyBorder="1" applyAlignment="1" applyProtection="1">
      <alignment horizontal="center" vertical="center" wrapText="1"/>
    </xf>
    <xf numFmtId="0" fontId="10" fillId="0" borderId="11" xfId="0" applyFont="1" applyBorder="1" applyAlignment="1" applyProtection="1">
      <alignment horizontal="center" vertical="center"/>
    </xf>
    <xf numFmtId="0" fontId="10" fillId="0" borderId="11" xfId="0" applyFont="1" applyFill="1" applyBorder="1" applyAlignment="1" applyProtection="1">
      <alignment horizontal="center" wrapText="1"/>
    </xf>
    <xf numFmtId="4" fontId="10" fillId="0" borderId="11" xfId="0" applyNumberFormat="1" applyFont="1" applyFill="1" applyBorder="1" applyAlignment="1" applyProtection="1">
      <alignment horizontal="right"/>
    </xf>
    <xf numFmtId="2" fontId="10" fillId="0" borderId="11" xfId="0" applyNumberFormat="1" applyFont="1" applyFill="1" applyBorder="1" applyAlignment="1" applyProtection="1">
      <alignment horizontal="center" vertical="center"/>
    </xf>
    <xf numFmtId="0" fontId="16" fillId="0" borderId="29" xfId="0" applyFont="1" applyBorder="1" applyAlignment="1" applyProtection="1">
      <alignment horizontal="center"/>
    </xf>
    <xf numFmtId="4" fontId="16" fillId="0" borderId="0" xfId="0" applyNumberFormat="1" applyFont="1" applyFill="1" applyBorder="1" applyAlignment="1" applyProtection="1">
      <alignment horizontal="right"/>
    </xf>
    <xf numFmtId="2" fontId="16" fillId="0" borderId="29" xfId="0" applyNumberFormat="1" applyFont="1" applyFill="1" applyBorder="1" applyAlignment="1" applyProtection="1">
      <alignment horizontal="center" vertical="center"/>
    </xf>
    <xf numFmtId="0" fontId="16" fillId="0" borderId="15" xfId="0" applyFont="1" applyBorder="1" applyAlignment="1" applyProtection="1">
      <alignment horizontal="center"/>
    </xf>
    <xf numFmtId="0" fontId="16" fillId="0" borderId="50" xfId="0" applyFont="1" applyBorder="1" applyAlignment="1" applyProtection="1">
      <alignment horizontal="center"/>
    </xf>
    <xf numFmtId="0" fontId="16" fillId="0" borderId="42" xfId="0" applyFont="1" applyBorder="1" applyAlignment="1" applyProtection="1">
      <alignment horizontal="center"/>
    </xf>
    <xf numFmtId="4" fontId="16" fillId="0" borderId="23" xfId="0" applyNumberFormat="1" applyFont="1" applyFill="1" applyBorder="1" applyAlignment="1" applyProtection="1">
      <alignment horizontal="right"/>
    </xf>
    <xf numFmtId="2" fontId="16" fillId="0" borderId="50" xfId="0" applyNumberFormat="1" applyFont="1" applyFill="1" applyBorder="1" applyAlignment="1" applyProtection="1">
      <alignment horizontal="center" vertical="center"/>
    </xf>
    <xf numFmtId="2" fontId="16" fillId="0" borderId="21" xfId="0" applyNumberFormat="1" applyFont="1" applyFill="1" applyBorder="1" applyAlignment="1" applyProtection="1">
      <alignment horizontal="center" vertical="center"/>
    </xf>
    <xf numFmtId="2" fontId="16" fillId="0" borderId="5" xfId="0" applyNumberFormat="1" applyFont="1" applyFill="1" applyBorder="1" applyAlignment="1" applyProtection="1">
      <alignment horizontal="center" vertical="center"/>
    </xf>
    <xf numFmtId="0" fontId="2" fillId="0" borderId="5" xfId="0" applyFont="1" applyFill="1" applyBorder="1" applyAlignment="1" applyProtection="1">
      <alignment wrapText="1"/>
    </xf>
    <xf numFmtId="4" fontId="2" fillId="0" borderId="0" xfId="0" applyNumberFormat="1" applyFont="1" applyFill="1" applyBorder="1" applyAlignment="1" applyProtection="1">
      <alignment horizontal="right"/>
    </xf>
    <xf numFmtId="2" fontId="2" fillId="0" borderId="5" xfId="0" applyNumberFormat="1" applyFont="1" applyFill="1" applyBorder="1" applyAlignment="1" applyProtection="1">
      <alignment horizontal="center" vertical="center"/>
    </xf>
    <xf numFmtId="2" fontId="16" fillId="0" borderId="5" xfId="4" applyNumberFormat="1" applyFont="1" applyFill="1" applyBorder="1" applyAlignment="1" applyProtection="1">
      <alignment horizontal="center" vertical="center"/>
    </xf>
    <xf numFmtId="0" fontId="2" fillId="0" borderId="29" xfId="0" applyFont="1" applyBorder="1" applyAlignment="1" applyProtection="1">
      <alignment horizontal="left"/>
    </xf>
    <xf numFmtId="0" fontId="16" fillId="0" borderId="29" xfId="0" applyFont="1" applyBorder="1" applyAlignment="1" applyProtection="1">
      <alignment horizontal="left"/>
    </xf>
    <xf numFmtId="0" fontId="16" fillId="0" borderId="50" xfId="0" applyFont="1" applyBorder="1" applyAlignment="1" applyProtection="1">
      <alignment horizontal="left"/>
    </xf>
    <xf numFmtId="2" fontId="2" fillId="0" borderId="15" xfId="4" applyNumberFormat="1" applyFont="1" applyFill="1" applyBorder="1" applyAlignment="1" applyProtection="1">
      <alignment horizontal="center" vertical="center"/>
    </xf>
    <xf numFmtId="4" fontId="16" fillId="0" borderId="22" xfId="0" applyNumberFormat="1" applyFont="1" applyFill="1" applyBorder="1" applyAlignment="1" applyProtection="1">
      <alignment horizontal="right"/>
    </xf>
    <xf numFmtId="2" fontId="2" fillId="0" borderId="21" xfId="4" applyNumberFormat="1" applyFont="1" applyFill="1" applyBorder="1" applyAlignment="1" applyProtection="1">
      <alignment horizontal="center" vertical="center"/>
    </xf>
    <xf numFmtId="2" fontId="10" fillId="0" borderId="26" xfId="4" applyNumberFormat="1" applyFont="1" applyFill="1" applyBorder="1" applyAlignment="1" applyProtection="1">
      <alignment horizontal="center" vertical="center"/>
    </xf>
    <xf numFmtId="2" fontId="16" fillId="0" borderId="0" xfId="0" applyNumberFormat="1" applyFont="1" applyBorder="1" applyAlignment="1" applyProtection="1">
      <alignment horizontal="center" vertical="center"/>
    </xf>
    <xf numFmtId="0" fontId="11" fillId="0" borderId="11" xfId="0" applyFont="1" applyBorder="1" applyAlignment="1" applyProtection="1">
      <alignment vertical="top" wrapText="1"/>
    </xf>
    <xf numFmtId="4" fontId="2" fillId="0" borderId="29" xfId="28" applyNumberFormat="1" applyFont="1" applyBorder="1" applyAlignment="1" applyProtection="1">
      <alignment horizontal="center"/>
    </xf>
    <xf numFmtId="4" fontId="2" fillId="0" borderId="50" xfId="28" applyNumberFormat="1" applyFont="1" applyBorder="1" applyAlignment="1" applyProtection="1">
      <alignment horizontal="center"/>
    </xf>
    <xf numFmtId="0" fontId="11" fillId="0" borderId="5" xfId="0" applyFont="1" applyBorder="1" applyProtection="1"/>
    <xf numFmtId="0" fontId="11" fillId="0" borderId="5" xfId="0" applyFont="1" applyBorder="1" applyAlignment="1" applyProtection="1">
      <alignment horizontal="left"/>
    </xf>
    <xf numFmtId="2" fontId="2" fillId="0" borderId="5" xfId="28" applyNumberFormat="1" applyFont="1" applyFill="1" applyBorder="1" applyAlignment="1" applyProtection="1">
      <alignment horizontal="right"/>
    </xf>
    <xf numFmtId="9" fontId="2" fillId="0" borderId="0" xfId="28" applyNumberFormat="1" applyFont="1" applyFill="1" applyAlignment="1" applyProtection="1">
      <alignment horizontal="center" vertical="center"/>
    </xf>
    <xf numFmtId="2" fontId="2" fillId="0" borderId="5" xfId="28" applyNumberFormat="1" applyFont="1" applyFill="1" applyBorder="1" applyAlignment="1" applyProtection="1">
      <alignment horizontal="center" vertical="center"/>
    </xf>
    <xf numFmtId="9" fontId="2" fillId="0" borderId="0" xfId="28" applyNumberFormat="1" applyFont="1" applyFill="1" applyBorder="1" applyAlignment="1" applyProtection="1">
      <alignment horizontal="center" vertical="center"/>
    </xf>
    <xf numFmtId="0" fontId="11" fillId="0" borderId="5" xfId="0" applyFont="1" applyBorder="1" applyAlignment="1" applyProtection="1"/>
    <xf numFmtId="0" fontId="10" fillId="0" borderId="11" xfId="0" applyFont="1" applyFill="1" applyBorder="1" applyProtection="1"/>
    <xf numFmtId="0" fontId="2" fillId="0" borderId="11" xfId="0" applyFont="1" applyFill="1" applyBorder="1" applyAlignment="1" applyProtection="1">
      <alignment horizontal="center" vertical="center"/>
    </xf>
    <xf numFmtId="168" fontId="2" fillId="0" borderId="11" xfId="31" applyFont="1" applyFill="1" applyBorder="1" applyProtection="1"/>
    <xf numFmtId="2" fontId="2" fillId="0" borderId="11" xfId="0" applyNumberFormat="1" applyFont="1" applyFill="1" applyBorder="1" applyProtection="1"/>
    <xf numFmtId="0" fontId="10" fillId="0" borderId="5" xfId="0" applyFont="1" applyFill="1" applyBorder="1" applyAlignment="1" applyProtection="1">
      <alignment horizontal="center"/>
    </xf>
    <xf numFmtId="0" fontId="10" fillId="0" borderId="13" xfId="0" applyFont="1" applyFill="1" applyBorder="1" applyAlignment="1" applyProtection="1">
      <alignment horizontal="center"/>
    </xf>
    <xf numFmtId="2" fontId="10" fillId="0" borderId="5" xfId="0" applyNumberFormat="1" applyFont="1" applyFill="1" applyBorder="1" applyAlignment="1" applyProtection="1">
      <alignment horizontal="center"/>
    </xf>
    <xf numFmtId="0" fontId="42" fillId="0" borderId="0" xfId="0" applyFont="1" applyFill="1" applyProtection="1"/>
    <xf numFmtId="0" fontId="10" fillId="0" borderId="15" xfId="0" applyFont="1" applyFill="1" applyBorder="1" applyAlignment="1" applyProtection="1">
      <alignment horizontal="center"/>
    </xf>
    <xf numFmtId="0" fontId="10" fillId="0" borderId="15" xfId="0" applyFont="1" applyFill="1" applyBorder="1" applyProtection="1"/>
    <xf numFmtId="0" fontId="10" fillId="0" borderId="42" xfId="0" applyFont="1" applyFill="1" applyBorder="1" applyAlignment="1" applyProtection="1">
      <alignment horizontal="center"/>
    </xf>
    <xf numFmtId="2" fontId="10" fillId="0" borderId="15" xfId="0" applyNumberFormat="1" applyFont="1" applyFill="1" applyBorder="1" applyAlignment="1" applyProtection="1">
      <alignment horizontal="center"/>
    </xf>
    <xf numFmtId="0" fontId="10" fillId="0" borderId="5" xfId="0" applyFont="1" applyFill="1" applyBorder="1" applyProtection="1"/>
    <xf numFmtId="0" fontId="10" fillId="0" borderId="13" xfId="0" applyFont="1" applyFill="1" applyBorder="1" applyProtection="1"/>
    <xf numFmtId="2" fontId="10" fillId="0" borderId="5" xfId="0" applyNumberFormat="1" applyFont="1" applyFill="1" applyBorder="1" applyProtection="1"/>
    <xf numFmtId="0" fontId="2" fillId="0" borderId="5" xfId="0" quotePrefix="1" applyFont="1" applyBorder="1" applyProtection="1"/>
    <xf numFmtId="2" fontId="2" fillId="0" borderId="5" xfId="0" applyNumberFormat="1" applyFont="1" applyBorder="1" applyProtection="1"/>
    <xf numFmtId="0" fontId="12" fillId="0" borderId="0" xfId="0" applyFont="1" applyProtection="1"/>
    <xf numFmtId="2" fontId="2" fillId="0" borderId="5" xfId="4" applyNumberFormat="1" applyFont="1" applyBorder="1" applyProtection="1"/>
    <xf numFmtId="0" fontId="2" fillId="0" borderId="13" xfId="0" applyFont="1" applyFill="1" applyBorder="1" applyProtection="1"/>
    <xf numFmtId="0" fontId="12" fillId="0" borderId="0" xfId="0" applyFont="1" applyFill="1" applyProtection="1"/>
    <xf numFmtId="0" fontId="2" fillId="0" borderId="5" xfId="0" quotePrefix="1" applyFont="1" applyFill="1" applyBorder="1" applyProtection="1"/>
    <xf numFmtId="0" fontId="11" fillId="0" borderId="0" xfId="0" applyFont="1" applyFill="1" applyProtection="1"/>
    <xf numFmtId="0" fontId="2" fillId="0" borderId="5" xfId="0" applyFont="1" applyBorder="1" applyAlignment="1" applyProtection="1">
      <alignment horizontal="center" vertical="top" wrapText="1"/>
    </xf>
    <xf numFmtId="0" fontId="10" fillId="0" borderId="5" xfId="0" applyFont="1" applyBorder="1" applyProtection="1"/>
    <xf numFmtId="0" fontId="2" fillId="0" borderId="5" xfId="0" applyFont="1" applyBorder="1" applyAlignment="1" applyProtection="1">
      <alignment horizontal="left" vertical="top"/>
    </xf>
    <xf numFmtId="0" fontId="2" fillId="0" borderId="0" xfId="0" applyFont="1" applyAlignment="1" applyProtection="1">
      <alignment horizontal="left" vertical="top"/>
    </xf>
    <xf numFmtId="0" fontId="2" fillId="0" borderId="0" xfId="0" applyFont="1" applyAlignment="1" applyProtection="1">
      <alignment horizontal="left" vertical="top" wrapText="1"/>
    </xf>
    <xf numFmtId="0" fontId="10" fillId="0" borderId="21" xfId="0" applyFont="1" applyFill="1" applyBorder="1" applyAlignment="1" applyProtection="1">
      <alignment horizontal="center"/>
    </xf>
    <xf numFmtId="0" fontId="10" fillId="0" borderId="0" xfId="0" applyFont="1" applyFill="1" applyBorder="1" applyProtection="1"/>
    <xf numFmtId="0" fontId="34" fillId="0" borderId="0" xfId="0" applyFont="1" applyFill="1" applyProtection="1"/>
    <xf numFmtId="0" fontId="12" fillId="0" borderId="0" xfId="0" applyFont="1" applyFill="1" applyBorder="1" applyProtection="1"/>
    <xf numFmtId="0" fontId="12" fillId="2" borderId="0" xfId="0" applyFont="1" applyFill="1" applyBorder="1" applyProtection="1"/>
    <xf numFmtId="0" fontId="10" fillId="0" borderId="0" xfId="18" applyFont="1" applyFill="1" applyBorder="1" applyAlignment="1" applyProtection="1">
      <alignment vertical="top" wrapText="1"/>
    </xf>
    <xf numFmtId="0" fontId="16" fillId="0" borderId="13" xfId="18" applyFont="1" applyFill="1" applyBorder="1" applyProtection="1"/>
    <xf numFmtId="0" fontId="16" fillId="0" borderId="13" xfId="23" applyFont="1" applyFill="1" applyBorder="1" applyAlignment="1" applyProtection="1">
      <alignment horizontal="left"/>
    </xf>
    <xf numFmtId="0" fontId="16" fillId="0" borderId="13" xfId="18" applyFont="1" applyBorder="1" applyProtection="1"/>
    <xf numFmtId="0" fontId="10" fillId="0" borderId="13" xfId="18" applyFont="1" applyBorder="1" applyAlignment="1" applyProtection="1">
      <alignment horizontal="left" vertical="top" wrapText="1"/>
    </xf>
    <xf numFmtId="0" fontId="11" fillId="0" borderId="13" xfId="0" applyFont="1" applyFill="1" applyBorder="1" applyProtection="1"/>
    <xf numFmtId="2" fontId="2" fillId="0" borderId="5" xfId="0" applyNumberFormat="1" applyFont="1" applyFill="1" applyBorder="1" applyProtection="1"/>
    <xf numFmtId="2" fontId="2" fillId="0" borderId="15" xfId="0" applyNumberFormat="1" applyFont="1" applyFill="1" applyBorder="1" applyProtection="1"/>
    <xf numFmtId="43" fontId="2" fillId="0" borderId="11" xfId="4" applyNumberFormat="1" applyFont="1" applyBorder="1" applyProtection="1"/>
    <xf numFmtId="2" fontId="2" fillId="0" borderId="11" xfId="4" applyNumberFormat="1" applyFont="1" applyBorder="1" applyProtection="1"/>
    <xf numFmtId="43" fontId="2" fillId="0" borderId="5" xfId="4" applyNumberFormat="1" applyFont="1" applyBorder="1" applyAlignment="1" applyProtection="1">
      <alignment horizontal="center"/>
    </xf>
    <xf numFmtId="2" fontId="2" fillId="0" borderId="5" xfId="4" applyNumberFormat="1" applyFont="1" applyBorder="1" applyAlignment="1" applyProtection="1">
      <alignment horizontal="center"/>
    </xf>
    <xf numFmtId="43" fontId="2" fillId="0" borderId="15" xfId="4" applyNumberFormat="1" applyFont="1" applyBorder="1" applyAlignment="1" applyProtection="1">
      <alignment horizontal="center"/>
    </xf>
    <xf numFmtId="2" fontId="2" fillId="0" borderId="15" xfId="4" applyNumberFormat="1" applyFont="1" applyBorder="1" applyAlignment="1" applyProtection="1">
      <alignment horizontal="center"/>
    </xf>
    <xf numFmtId="0" fontId="2" fillId="0" borderId="47" xfId="0" applyFont="1" applyBorder="1" applyAlignment="1" applyProtection="1">
      <alignment horizontal="center"/>
    </xf>
    <xf numFmtId="43" fontId="2" fillId="0" borderId="21" xfId="4" applyNumberFormat="1" applyFont="1" applyBorder="1" applyProtection="1"/>
    <xf numFmtId="2" fontId="2" fillId="0" borderId="21" xfId="0" applyNumberFormat="1" applyFont="1" applyBorder="1" applyProtection="1"/>
    <xf numFmtId="43" fontId="2" fillId="0" borderId="29" xfId="4" applyNumberFormat="1" applyFont="1" applyBorder="1" applyProtection="1"/>
    <xf numFmtId="2" fontId="2" fillId="0" borderId="29" xfId="0" applyNumberFormat="1" applyFont="1" applyBorder="1" applyProtection="1"/>
    <xf numFmtId="165" fontId="2" fillId="0" borderId="5" xfId="4" applyFont="1" applyBorder="1" applyProtection="1"/>
    <xf numFmtId="43" fontId="2" fillId="0" borderId="29" xfId="4" applyNumberFormat="1" applyFont="1" applyFill="1" applyBorder="1" applyProtection="1"/>
    <xf numFmtId="165" fontId="2" fillId="0" borderId="0" xfId="4" applyFont="1" applyBorder="1" applyProtection="1"/>
    <xf numFmtId="165" fontId="2" fillId="0" borderId="13" xfId="4" applyNumberFormat="1" applyFont="1" applyBorder="1" applyProtection="1"/>
    <xf numFmtId="0" fontId="2" fillId="0" borderId="50" xfId="0" applyFont="1" applyBorder="1" applyAlignment="1" applyProtection="1">
      <alignment horizontal="center"/>
    </xf>
    <xf numFmtId="43" fontId="2" fillId="0" borderId="50" xfId="4" applyNumberFormat="1" applyFont="1" applyFill="1" applyBorder="1" applyProtection="1"/>
    <xf numFmtId="2" fontId="2" fillId="0" borderId="15" xfId="4" applyNumberFormat="1" applyFont="1" applyBorder="1" applyProtection="1"/>
    <xf numFmtId="0" fontId="10" fillId="0" borderId="0" xfId="0" applyFont="1" applyProtection="1"/>
    <xf numFmtId="0" fontId="2" fillId="0" borderId="0" xfId="0" applyFont="1" applyBorder="1" applyAlignment="1" applyProtection="1">
      <alignment horizontal="right"/>
    </xf>
    <xf numFmtId="43" fontId="2" fillId="0" borderId="0" xfId="4" applyNumberFormat="1" applyFont="1" applyBorder="1" applyProtection="1"/>
    <xf numFmtId="2" fontId="2" fillId="0" borderId="0" xfId="4" applyNumberFormat="1" applyFont="1" applyBorder="1" applyProtection="1"/>
    <xf numFmtId="0" fontId="2" fillId="0" borderId="29" xfId="0" applyFont="1" applyBorder="1" applyProtection="1"/>
    <xf numFmtId="165" fontId="16" fillId="0" borderId="29" xfId="4" applyFont="1" applyBorder="1" applyProtection="1"/>
    <xf numFmtId="165" fontId="16" fillId="0" borderId="29" xfId="4" applyFont="1" applyFill="1" applyBorder="1" applyProtection="1"/>
    <xf numFmtId="0" fontId="10" fillId="0" borderId="29" xfId="0" applyFont="1" applyFill="1" applyBorder="1" applyAlignment="1" applyProtection="1">
      <alignment horizontal="center"/>
    </xf>
    <xf numFmtId="2" fontId="10" fillId="0" borderId="29" xfId="0" applyNumberFormat="1" applyFont="1" applyFill="1" applyBorder="1" applyProtection="1"/>
    <xf numFmtId="2" fontId="2" fillId="0" borderId="5" xfId="1" applyNumberFormat="1" applyFont="1" applyBorder="1" applyAlignment="1" applyProtection="1">
      <alignment horizontal="center" vertical="center"/>
    </xf>
    <xf numFmtId="0" fontId="16" fillId="0" borderId="0" xfId="0" applyFont="1" applyAlignment="1" applyProtection="1">
      <alignment horizontal="center" vertical="center"/>
    </xf>
    <xf numFmtId="2" fontId="16" fillId="0" borderId="0" xfId="0" applyNumberFormat="1" applyFont="1" applyProtection="1"/>
    <xf numFmtId="0" fontId="0" fillId="0" borderId="0" xfId="0" applyBorder="1" applyProtection="1"/>
    <xf numFmtId="0" fontId="11" fillId="0" borderId="0" xfId="0" applyFont="1" applyAlignment="1" applyProtection="1"/>
    <xf numFmtId="43" fontId="11" fillId="0" borderId="0" xfId="29" applyNumberFormat="1" applyFont="1" applyAlignment="1" applyProtection="1">
      <alignment horizontal="center" vertical="center"/>
    </xf>
    <xf numFmtId="2" fontId="2" fillId="0" borderId="0" xfId="29" applyNumberFormat="1" applyFont="1" applyAlignment="1" applyProtection="1"/>
    <xf numFmtId="165" fontId="2" fillId="0" borderId="0" xfId="29" applyFont="1" applyBorder="1" applyAlignment="1" applyProtection="1"/>
    <xf numFmtId="0" fontId="11" fillId="0" borderId="11" xfId="0" applyFont="1" applyBorder="1" applyAlignment="1" applyProtection="1"/>
    <xf numFmtId="43" fontId="11" fillId="0" borderId="11" xfId="29" applyNumberFormat="1" applyFont="1" applyBorder="1" applyAlignment="1" applyProtection="1">
      <alignment horizontal="center" vertical="center"/>
    </xf>
    <xf numFmtId="2" fontId="2" fillId="0" borderId="11" xfId="29" applyNumberFormat="1" applyFont="1" applyBorder="1" applyAlignment="1" applyProtection="1"/>
    <xf numFmtId="43" fontId="2" fillId="0" borderId="5" xfId="29" applyNumberFormat="1" applyFont="1" applyBorder="1" applyAlignment="1" applyProtection="1">
      <alignment horizontal="center" vertical="center"/>
    </xf>
    <xf numFmtId="2" fontId="2" fillId="0" borderId="5" xfId="29" applyNumberFormat="1" applyFont="1" applyBorder="1" applyAlignment="1" applyProtection="1">
      <alignment horizontal="center"/>
    </xf>
    <xf numFmtId="43" fontId="2" fillId="0" borderId="15" xfId="29" applyNumberFormat="1" applyFont="1" applyBorder="1" applyAlignment="1" applyProtection="1">
      <alignment horizontal="center" vertical="center"/>
    </xf>
    <xf numFmtId="2" fontId="2" fillId="0" borderId="15" xfId="29" applyNumberFormat="1" applyFont="1" applyBorder="1" applyAlignment="1" applyProtection="1">
      <alignment horizontal="center"/>
    </xf>
    <xf numFmtId="43" fontId="2" fillId="0" borderId="13" xfId="29" applyNumberFormat="1" applyFont="1" applyBorder="1" applyAlignment="1" applyProtection="1">
      <alignment horizontal="center" vertical="center"/>
    </xf>
    <xf numFmtId="2" fontId="2" fillId="0" borderId="5" xfId="29" applyNumberFormat="1" applyFont="1" applyBorder="1" applyAlignment="1" applyProtection="1"/>
    <xf numFmtId="0" fontId="2" fillId="0" borderId="0" xfId="0" applyFont="1" applyBorder="1" applyAlignment="1" applyProtection="1"/>
    <xf numFmtId="3" fontId="2" fillId="0" borderId="0" xfId="0" applyNumberFormat="1" applyFont="1" applyAlignment="1" applyProtection="1">
      <alignment horizontal="center"/>
    </xf>
    <xf numFmtId="2" fontId="2" fillId="0" borderId="5" xfId="29" applyNumberFormat="1" applyFont="1" applyBorder="1" applyProtection="1"/>
    <xf numFmtId="43" fontId="2" fillId="0" borderId="22" xfId="29" applyNumberFormat="1" applyFont="1" applyBorder="1" applyAlignment="1" applyProtection="1">
      <alignment horizontal="center" vertical="center"/>
    </xf>
    <xf numFmtId="2" fontId="2" fillId="0" borderId="21" xfId="29" applyNumberFormat="1" applyFont="1" applyBorder="1" applyAlignment="1" applyProtection="1"/>
    <xf numFmtId="165" fontId="10" fillId="0" borderId="0" xfId="29" applyFont="1" applyAlignment="1" applyProtection="1"/>
    <xf numFmtId="43" fontId="2" fillId="0" borderId="0" xfId="29" applyNumberFormat="1" applyFont="1" applyBorder="1" applyAlignment="1" applyProtection="1">
      <alignment horizontal="center" vertical="center"/>
    </xf>
    <xf numFmtId="2" fontId="2" fillId="0" borderId="0" xfId="29" applyNumberFormat="1" applyFont="1" applyBorder="1" applyAlignment="1" applyProtection="1"/>
    <xf numFmtId="43" fontId="2" fillId="0" borderId="11" xfId="29" applyNumberFormat="1" applyFont="1" applyBorder="1" applyAlignment="1" applyProtection="1">
      <alignment horizontal="center" vertical="center"/>
    </xf>
    <xf numFmtId="0" fontId="29" fillId="0" borderId="0" xfId="0" applyFont="1" applyAlignment="1" applyProtection="1"/>
    <xf numFmtId="0" fontId="2" fillId="0" borderId="0" xfId="0" applyFont="1" applyAlignment="1" applyProtection="1">
      <alignment horizontal="left" wrapText="1"/>
    </xf>
    <xf numFmtId="165" fontId="2" fillId="0" borderId="0" xfId="29" applyFont="1" applyBorder="1" applyAlignment="1" applyProtection="1">
      <alignment horizontal="right"/>
    </xf>
    <xf numFmtId="165" fontId="2" fillId="0" borderId="0" xfId="29" applyFont="1" applyBorder="1" applyAlignment="1" applyProtection="1">
      <alignment horizontal="center"/>
    </xf>
    <xf numFmtId="0" fontId="20" fillId="0" borderId="0" xfId="0" applyFont="1" applyAlignment="1" applyProtection="1">
      <alignment horizontal="left"/>
    </xf>
    <xf numFmtId="165" fontId="2" fillId="0" borderId="13" xfId="29" applyFont="1" applyFill="1" applyBorder="1" applyAlignment="1" applyProtection="1">
      <alignment horizontal="center" vertical="center"/>
    </xf>
    <xf numFmtId="0" fontId="11" fillId="0" borderId="29" xfId="0" applyFont="1" applyBorder="1" applyProtection="1"/>
    <xf numFmtId="0" fontId="2" fillId="0" borderId="52" xfId="0" applyFont="1" applyBorder="1" applyAlignment="1" applyProtection="1">
      <alignment horizontal="center"/>
    </xf>
    <xf numFmtId="0" fontId="16" fillId="0" borderId="0" xfId="0" applyFont="1" applyBorder="1" applyProtection="1"/>
    <xf numFmtId="43" fontId="2" fillId="0" borderId="0" xfId="4" applyNumberFormat="1" applyFont="1" applyBorder="1" applyAlignment="1" applyProtection="1">
      <alignment horizontal="center" vertical="center"/>
    </xf>
    <xf numFmtId="0" fontId="2" fillId="0" borderId="29" xfId="0" applyFont="1" applyBorder="1" applyAlignment="1" applyProtection="1"/>
    <xf numFmtId="0" fontId="2" fillId="0" borderId="55" xfId="0" applyFont="1" applyBorder="1" applyAlignment="1" applyProtection="1">
      <alignment horizontal="center"/>
    </xf>
    <xf numFmtId="0" fontId="2" fillId="0" borderId="55" xfId="0" applyFont="1" applyBorder="1" applyProtection="1"/>
    <xf numFmtId="2" fontId="2" fillId="0" borderId="55" xfId="0" applyNumberFormat="1" applyFont="1" applyBorder="1" applyProtection="1"/>
    <xf numFmtId="0" fontId="43" fillId="0" borderId="0" xfId="0" applyFont="1" applyBorder="1" applyProtection="1"/>
    <xf numFmtId="0" fontId="43" fillId="0" borderId="0" xfId="0" applyFont="1" applyProtection="1"/>
    <xf numFmtId="43" fontId="2" fillId="0" borderId="13" xfId="34" applyNumberFormat="1" applyFont="1" applyFill="1" applyBorder="1" applyAlignment="1" applyProtection="1">
      <alignment horizontal="center" vertical="center"/>
    </xf>
    <xf numFmtId="2" fontId="2" fillId="0" borderId="5" xfId="34" applyNumberFormat="1" applyFont="1" applyFill="1" applyBorder="1" applyProtection="1"/>
    <xf numFmtId="43" fontId="2" fillId="0" borderId="13" xfId="34" applyNumberFormat="1" applyFont="1" applyFill="1" applyBorder="1" applyProtection="1"/>
    <xf numFmtId="43" fontId="2" fillId="0" borderId="0" xfId="34" applyNumberFormat="1" applyFont="1" applyFill="1" applyBorder="1" applyProtection="1"/>
    <xf numFmtId="165" fontId="16" fillId="0" borderId="0" xfId="34" applyFont="1" applyFill="1" applyBorder="1" applyProtection="1"/>
    <xf numFmtId="2" fontId="2" fillId="0" borderId="26" xfId="29" applyNumberFormat="1" applyFont="1" applyBorder="1" applyAlignment="1" applyProtection="1"/>
    <xf numFmtId="43" fontId="2" fillId="0" borderId="0" xfId="29" applyNumberFormat="1" applyFont="1" applyAlignment="1" applyProtection="1">
      <alignment horizontal="center" vertical="center"/>
    </xf>
    <xf numFmtId="0" fontId="2" fillId="0" borderId="11" xfId="0" applyFont="1" applyBorder="1" applyAlignment="1" applyProtection="1"/>
    <xf numFmtId="0" fontId="2" fillId="0" borderId="13" xfId="0" applyFont="1" applyBorder="1" applyAlignment="1" applyProtection="1">
      <alignment horizontal="center" vertical="center"/>
    </xf>
    <xf numFmtId="2" fontId="2" fillId="0" borderId="29" xfId="29" applyNumberFormat="1" applyFont="1" applyBorder="1" applyAlignment="1" applyProtection="1">
      <alignment horizontal="center"/>
    </xf>
    <xf numFmtId="0" fontId="2" fillId="0" borderId="42" xfId="0" applyFont="1" applyBorder="1" applyAlignment="1" applyProtection="1">
      <alignment horizontal="center" vertical="center"/>
    </xf>
    <xf numFmtId="2" fontId="2" fillId="0" borderId="50" xfId="29" applyNumberFormat="1" applyFont="1" applyBorder="1" applyAlignment="1" applyProtection="1">
      <alignment horizontal="center"/>
    </xf>
    <xf numFmtId="0" fontId="2" fillId="0" borderId="13" xfId="0" applyFont="1" applyBorder="1" applyAlignment="1" applyProtection="1"/>
    <xf numFmtId="2" fontId="2" fillId="0" borderId="29" xfId="29" applyNumberFormat="1" applyFont="1" applyBorder="1" applyAlignment="1" applyProtection="1"/>
    <xf numFmtId="0" fontId="2" fillId="0" borderId="22" xfId="0" applyFont="1" applyBorder="1" applyAlignment="1" applyProtection="1"/>
    <xf numFmtId="0" fontId="2" fillId="0" borderId="46" xfId="0" applyFont="1" applyBorder="1" applyAlignment="1" applyProtection="1">
      <alignment horizontal="center" vertical="center"/>
    </xf>
    <xf numFmtId="2" fontId="2" fillId="0" borderId="47" xfId="0" applyNumberFormat="1" applyFont="1" applyBorder="1" applyAlignment="1" applyProtection="1"/>
    <xf numFmtId="0" fontId="10" fillId="0" borderId="11" xfId="0" applyFont="1" applyBorder="1" applyAlignment="1" applyProtection="1"/>
    <xf numFmtId="0" fontId="10" fillId="0" borderId="28" xfId="0" applyFont="1" applyBorder="1" applyAlignment="1" applyProtection="1">
      <alignment horizontal="center" vertical="center"/>
    </xf>
    <xf numFmtId="2" fontId="10" fillId="0" borderId="48" xfId="0" applyNumberFormat="1" applyFont="1" applyBorder="1" applyAlignment="1" applyProtection="1"/>
    <xf numFmtId="4" fontId="2" fillId="0" borderId="23" xfId="1" applyNumberFormat="1" applyFont="1" applyBorder="1" applyAlignment="1" applyProtection="1">
      <alignment horizontal="right"/>
    </xf>
    <xf numFmtId="0" fontId="10" fillId="0" borderId="13" xfId="0" applyFont="1" applyBorder="1" applyAlignment="1" applyProtection="1">
      <alignment horizontal="left"/>
    </xf>
    <xf numFmtId="0" fontId="10" fillId="0" borderId="0" xfId="0" applyFont="1" applyBorder="1" applyProtection="1"/>
    <xf numFmtId="0" fontId="10" fillId="0" borderId="13" xfId="0" applyFont="1" applyBorder="1" applyProtection="1"/>
    <xf numFmtId="4" fontId="10" fillId="0" borderId="0" xfId="1" applyNumberFormat="1" applyFont="1" applyBorder="1" applyAlignment="1" applyProtection="1">
      <alignment horizontal="right"/>
    </xf>
    <xf numFmtId="2" fontId="10" fillId="0" borderId="29" xfId="1" applyNumberFormat="1" applyFont="1" applyBorder="1" applyAlignment="1" applyProtection="1">
      <alignment horizontal="right"/>
    </xf>
    <xf numFmtId="4" fontId="2" fillId="2" borderId="13" xfId="1" applyNumberFormat="1" applyFont="1" applyFill="1" applyBorder="1" applyAlignment="1" applyProtection="1">
      <alignment horizontal="right"/>
      <protection locked="0"/>
    </xf>
    <xf numFmtId="4" fontId="2" fillId="2" borderId="13" xfId="29" applyNumberFormat="1" applyFont="1" applyFill="1" applyBorder="1" applyAlignment="1" applyProtection="1">
      <alignment horizontal="right"/>
      <protection locked="0"/>
    </xf>
    <xf numFmtId="0" fontId="2" fillId="2" borderId="5" xfId="0" applyFont="1" applyFill="1" applyBorder="1" applyAlignment="1" applyProtection="1">
      <protection locked="0"/>
    </xf>
    <xf numFmtId="4" fontId="16" fillId="2" borderId="13" xfId="1" applyNumberFormat="1" applyFont="1" applyFill="1" applyBorder="1" applyAlignment="1" applyProtection="1">
      <alignment horizontal="right"/>
      <protection locked="0"/>
    </xf>
    <xf numFmtId="2" fontId="2" fillId="2" borderId="5" xfId="1" applyNumberFormat="1" applyFont="1" applyFill="1" applyBorder="1" applyAlignment="1" applyProtection="1">
      <alignment horizontal="right"/>
      <protection locked="0"/>
    </xf>
    <xf numFmtId="4" fontId="2" fillId="2" borderId="5" xfId="1" applyNumberFormat="1" applyFont="1" applyFill="1" applyBorder="1" applyAlignment="1" applyProtection="1">
      <alignment horizontal="right"/>
      <protection locked="0"/>
    </xf>
    <xf numFmtId="4" fontId="2" fillId="2" borderId="5" xfId="0" applyNumberFormat="1" applyFont="1" applyFill="1" applyBorder="1" applyAlignment="1" applyProtection="1">
      <alignment horizontal="right"/>
      <protection locked="0"/>
    </xf>
    <xf numFmtId="4" fontId="2" fillId="0" borderId="13" xfId="29" applyNumberFormat="1" applyFont="1" applyBorder="1" applyAlignment="1" applyProtection="1">
      <alignment horizontal="right"/>
      <protection locked="0"/>
    </xf>
    <xf numFmtId="4" fontId="2" fillId="2" borderId="13" xfId="28" applyNumberFormat="1" applyFont="1" applyFill="1" applyBorder="1" applyAlignment="1" applyProtection="1">
      <alignment horizontal="right"/>
      <protection locked="0"/>
    </xf>
    <xf numFmtId="2" fontId="2" fillId="2" borderId="5" xfId="29" applyNumberFormat="1" applyFont="1" applyFill="1" applyBorder="1" applyAlignment="1" applyProtection="1">
      <alignment horizontal="right"/>
      <protection locked="0"/>
    </xf>
    <xf numFmtId="4" fontId="2" fillId="2" borderId="52" xfId="28" applyNumberFormat="1" applyFont="1" applyFill="1" applyBorder="1" applyAlignment="1" applyProtection="1">
      <alignment horizontal="right"/>
      <protection locked="0"/>
    </xf>
    <xf numFmtId="4" fontId="2" fillId="2" borderId="53" xfId="28" applyNumberFormat="1" applyFont="1" applyFill="1" applyBorder="1" applyAlignment="1" applyProtection="1">
      <alignment horizontal="right"/>
      <protection locked="0"/>
    </xf>
    <xf numFmtId="4" fontId="2" fillId="2" borderId="5" xfId="29" applyNumberFormat="1" applyFont="1" applyFill="1" applyBorder="1" applyAlignment="1" applyProtection="1">
      <alignment horizontal="right"/>
      <protection locked="0"/>
    </xf>
    <xf numFmtId="4" fontId="2" fillId="2" borderId="5" xfId="28" applyNumberFormat="1" applyFont="1" applyFill="1" applyBorder="1" applyAlignment="1" applyProtection="1">
      <alignment horizontal="right"/>
      <protection locked="0"/>
    </xf>
    <xf numFmtId="2" fontId="2" fillId="2" borderId="5" xfId="28" applyNumberFormat="1" applyFont="1" applyFill="1" applyBorder="1" applyAlignment="1" applyProtection="1">
      <alignment horizontal="right"/>
      <protection locked="0"/>
    </xf>
    <xf numFmtId="4" fontId="2" fillId="2" borderId="5" xfId="30" applyNumberFormat="1" applyFont="1" applyFill="1" applyBorder="1" applyAlignment="1" applyProtection="1">
      <alignment horizontal="right" vertical="center"/>
      <protection locked="0"/>
    </xf>
    <xf numFmtId="4" fontId="2" fillId="2" borderId="5" xfId="0" applyNumberFormat="1" applyFont="1" applyFill="1" applyBorder="1" applyAlignment="1" applyProtection="1">
      <alignment horizontal="right" wrapText="1"/>
      <protection locked="0"/>
    </xf>
    <xf numFmtId="4" fontId="2" fillId="2" borderId="5" xfId="29" applyNumberFormat="1" applyFont="1" applyFill="1" applyBorder="1" applyAlignment="1" applyProtection="1">
      <alignment horizontal="right" wrapText="1"/>
      <protection locked="0"/>
    </xf>
    <xf numFmtId="2" fontId="2" fillId="2" borderId="5" xfId="29" applyNumberFormat="1" applyFont="1" applyFill="1" applyBorder="1" applyAlignment="1" applyProtection="1">
      <alignment horizontal="right" vertical="center"/>
      <protection locked="0"/>
    </xf>
    <xf numFmtId="2" fontId="2" fillId="2" borderId="5" xfId="0" applyNumberFormat="1" applyFont="1" applyFill="1" applyBorder="1" applyAlignment="1" applyProtection="1">
      <alignment horizontal="right" vertical="center"/>
      <protection locked="0"/>
    </xf>
    <xf numFmtId="0" fontId="16" fillId="0" borderId="0" xfId="0" applyFont="1" applyProtection="1">
      <protection locked="0"/>
    </xf>
    <xf numFmtId="4" fontId="2" fillId="2" borderId="5" xfId="4" applyNumberFormat="1" applyFont="1" applyFill="1" applyBorder="1" applyAlignment="1" applyProtection="1">
      <alignment horizontal="center"/>
      <protection locked="0"/>
    </xf>
    <xf numFmtId="165" fontId="2" fillId="2" borderId="5" xfId="29" applyFont="1" applyFill="1" applyBorder="1" applyAlignment="1" applyProtection="1">
      <alignment vertical="center"/>
      <protection locked="0"/>
    </xf>
    <xf numFmtId="2" fontId="32" fillId="2" borderId="29" xfId="0" applyNumberFormat="1" applyFont="1" applyFill="1" applyBorder="1" applyAlignment="1" applyProtection="1">
      <alignment horizontal="center" vertical="center" wrapText="1"/>
      <protection locked="0"/>
    </xf>
    <xf numFmtId="2" fontId="2" fillId="2" borderId="29" xfId="4" applyNumberFormat="1" applyFont="1" applyFill="1" applyBorder="1" applyAlignment="1" applyProtection="1">
      <alignment horizontal="center"/>
      <protection locked="0"/>
    </xf>
    <xf numFmtId="4" fontId="2" fillId="2" borderId="29" xfId="1" applyNumberFormat="1" applyFont="1" applyFill="1" applyBorder="1" applyAlignment="1" applyProtection="1">
      <alignment horizontal="right"/>
      <protection locked="0"/>
    </xf>
    <xf numFmtId="0" fontId="2" fillId="0" borderId="0" xfId="0" applyFont="1" applyProtection="1">
      <protection locked="0"/>
    </xf>
    <xf numFmtId="2" fontId="2" fillId="2" borderId="5" xfId="4" applyNumberFormat="1" applyFont="1" applyFill="1" applyBorder="1" applyProtection="1">
      <protection locked="0"/>
    </xf>
    <xf numFmtId="165" fontId="2" fillId="2" borderId="5" xfId="4" applyFont="1" applyFill="1" applyBorder="1" applyProtection="1">
      <protection locked="0"/>
    </xf>
    <xf numFmtId="43" fontId="2" fillId="2" borderId="29" xfId="4" applyNumberFormat="1" applyFont="1" applyFill="1" applyBorder="1" applyProtection="1">
      <protection locked="0"/>
    </xf>
    <xf numFmtId="43" fontId="2" fillId="0" borderId="29" xfId="4" applyNumberFormat="1" applyFont="1" applyBorder="1" applyProtection="1">
      <protection locked="0"/>
    </xf>
    <xf numFmtId="2" fontId="2" fillId="0" borderId="5" xfId="4" applyNumberFormat="1" applyFont="1" applyBorder="1" applyProtection="1">
      <protection locked="0"/>
    </xf>
    <xf numFmtId="165" fontId="16" fillId="2" borderId="29" xfId="4" applyFont="1" applyFill="1" applyBorder="1" applyProtection="1">
      <protection locked="0"/>
    </xf>
    <xf numFmtId="2" fontId="2" fillId="2" borderId="5" xfId="0" applyNumberFormat="1" applyFont="1" applyFill="1" applyBorder="1" applyProtection="1">
      <protection locked="0"/>
    </xf>
    <xf numFmtId="2" fontId="2" fillId="2" borderId="29" xfId="0" applyNumberFormat="1" applyFont="1" applyFill="1" applyBorder="1" applyProtection="1">
      <protection locked="0"/>
    </xf>
    <xf numFmtId="43" fontId="2" fillId="2" borderId="13" xfId="29" applyNumberFormat="1"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43" fontId="2" fillId="2" borderId="5" xfId="29" applyNumberFormat="1" applyFont="1" applyFill="1" applyBorder="1" applyAlignment="1" applyProtection="1">
      <alignment horizontal="center" vertical="center"/>
      <protection locked="0"/>
    </xf>
    <xf numFmtId="172" fontId="2" fillId="2" borderId="0" xfId="4" applyNumberFormat="1" applyFont="1" applyFill="1" applyBorder="1" applyAlignment="1" applyProtection="1">
      <alignment horizontal="center" vertical="center"/>
      <protection locked="0"/>
    </xf>
    <xf numFmtId="172" fontId="2" fillId="2" borderId="13" xfId="4" applyNumberFormat="1" applyFont="1" applyFill="1" applyBorder="1" applyAlignment="1" applyProtection="1">
      <alignment horizontal="center" vertical="center"/>
      <protection locked="0"/>
    </xf>
    <xf numFmtId="165" fontId="2" fillId="2" borderId="54" xfId="4" applyFont="1" applyFill="1" applyBorder="1" applyAlignment="1" applyProtection="1">
      <alignment horizontal="center" vertical="center"/>
      <protection locked="0"/>
    </xf>
    <xf numFmtId="172" fontId="2" fillId="2" borderId="52" xfId="4" applyNumberFormat="1" applyFont="1" applyFill="1" applyBorder="1" applyAlignment="1" applyProtection="1">
      <alignment horizontal="center" vertical="center"/>
      <protection locked="0"/>
    </xf>
    <xf numFmtId="2" fontId="2" fillId="2" borderId="5" xfId="4" applyNumberFormat="1" applyFont="1" applyFill="1" applyBorder="1" applyAlignment="1" applyProtection="1">
      <protection locked="0"/>
    </xf>
    <xf numFmtId="0" fontId="0" fillId="0" borderId="0" xfId="0" applyProtection="1">
      <protection locked="0"/>
    </xf>
    <xf numFmtId="165" fontId="0" fillId="0" borderId="0" xfId="1" applyFont="1" applyFill="1" applyProtection="1"/>
    <xf numFmtId="165" fontId="0" fillId="0" borderId="0" xfId="1" applyFont="1" applyProtection="1"/>
    <xf numFmtId="0" fontId="10" fillId="0" borderId="1" xfId="0" applyFont="1" applyBorder="1" applyAlignment="1" applyProtection="1">
      <alignment horizontal="center" vertical="top"/>
    </xf>
    <xf numFmtId="0" fontId="10" fillId="0" borderId="2" xfId="0" applyFont="1" applyBorder="1" applyAlignment="1" applyProtection="1">
      <alignment horizontal="center" vertical="top" wrapText="1"/>
    </xf>
    <xf numFmtId="0" fontId="10" fillId="0" borderId="2" xfId="0" applyFont="1" applyBorder="1" applyAlignment="1" applyProtection="1">
      <alignment horizontal="center"/>
    </xf>
    <xf numFmtId="166" fontId="10" fillId="0" borderId="27" xfId="4" applyNumberFormat="1" applyFont="1" applyBorder="1" applyAlignment="1" applyProtection="1">
      <alignment horizontal="center"/>
    </xf>
    <xf numFmtId="165" fontId="10" fillId="0" borderId="1" xfId="1" applyFont="1" applyBorder="1" applyAlignment="1" applyProtection="1">
      <alignment horizontal="center"/>
    </xf>
    <xf numFmtId="165" fontId="10" fillId="0" borderId="3" xfId="1" applyFont="1" applyFill="1" applyBorder="1" applyAlignment="1" applyProtection="1">
      <alignment horizontal="right"/>
    </xf>
    <xf numFmtId="49" fontId="10" fillId="0" borderId="4" xfId="9" applyFont="1" applyBorder="1" applyAlignment="1" applyProtection="1">
      <alignment horizontal="center" vertical="top"/>
    </xf>
    <xf numFmtId="49" fontId="10" fillId="0" borderId="5" xfId="9" applyFont="1" applyBorder="1" applyAlignment="1" applyProtection="1">
      <alignment horizontal="center" vertical="top" wrapText="1"/>
    </xf>
    <xf numFmtId="49" fontId="10" fillId="0" borderId="5" xfId="9" applyFont="1" applyBorder="1" applyAlignment="1" applyProtection="1">
      <alignment horizontal="center"/>
    </xf>
    <xf numFmtId="166" fontId="10" fillId="0" borderId="13" xfId="10" applyNumberFormat="1" applyFont="1" applyBorder="1" applyAlignment="1" applyProtection="1">
      <alignment horizontal="right"/>
    </xf>
    <xf numFmtId="165" fontId="10" fillId="0" borderId="4" xfId="1" applyFont="1" applyBorder="1" applyAlignment="1" applyProtection="1">
      <alignment horizontal="right"/>
    </xf>
    <xf numFmtId="49" fontId="2" fillId="0" borderId="4" xfId="9" applyFont="1" applyBorder="1" applyAlignment="1" applyProtection="1">
      <alignment horizontal="center" vertical="top"/>
    </xf>
    <xf numFmtId="49" fontId="11" fillId="0" borderId="5" xfId="9" applyFont="1" applyBorder="1" applyAlignment="1" applyProtection="1">
      <alignment vertical="top" wrapText="1"/>
    </xf>
    <xf numFmtId="49" fontId="2" fillId="0" borderId="5" xfId="9" applyFont="1" applyBorder="1" applyAlignment="1" applyProtection="1">
      <alignment horizontal="center"/>
    </xf>
    <xf numFmtId="167" fontId="2" fillId="0" borderId="13" xfId="10" applyNumberFormat="1" applyFont="1" applyBorder="1" applyAlignment="1" applyProtection="1">
      <alignment horizontal="right"/>
    </xf>
    <xf numFmtId="165" fontId="2" fillId="0" borderId="4" xfId="1" applyFont="1" applyBorder="1" applyAlignment="1" applyProtection="1">
      <alignment horizontal="right"/>
    </xf>
    <xf numFmtId="0" fontId="2" fillId="0" borderId="4" xfId="0" applyFont="1" applyBorder="1" applyAlignment="1" applyProtection="1">
      <alignment horizontal="center" vertical="top"/>
    </xf>
    <xf numFmtId="0" fontId="11" fillId="0" borderId="5" xfId="0" applyFont="1" applyBorder="1" applyAlignment="1" applyProtection="1">
      <alignment horizontal="left" vertical="top" wrapText="1"/>
    </xf>
    <xf numFmtId="166" fontId="2" fillId="0" borderId="13" xfId="4" applyNumberFormat="1" applyFont="1" applyFill="1" applyBorder="1" applyAlignment="1" applyProtection="1"/>
    <xf numFmtId="49" fontId="2" fillId="0" borderId="4" xfId="11" applyFont="1" applyBorder="1" applyAlignment="1" applyProtection="1">
      <alignment horizontal="center" vertical="top"/>
    </xf>
    <xf numFmtId="49" fontId="2" fillId="0" borderId="5" xfId="11" applyFont="1" applyBorder="1" applyAlignment="1" applyProtection="1">
      <alignment vertical="top" wrapText="1"/>
    </xf>
    <xf numFmtId="49" fontId="22" fillId="0" borderId="5" xfId="11" applyFont="1" applyBorder="1" applyAlignment="1" applyProtection="1">
      <alignment vertical="top" wrapText="1"/>
    </xf>
    <xf numFmtId="0" fontId="2" fillId="0" borderId="5" xfId="11" applyNumberFormat="1" applyFont="1" applyBorder="1" applyAlignment="1" applyProtection="1">
      <alignment vertical="top" wrapText="1"/>
    </xf>
    <xf numFmtId="0" fontId="22" fillId="0" borderId="5" xfId="11" applyNumberFormat="1" applyFont="1" applyBorder="1" applyAlignment="1" applyProtection="1">
      <alignment vertical="top" wrapText="1"/>
    </xf>
    <xf numFmtId="0" fontId="2" fillId="0" borderId="4" xfId="0" applyFont="1" applyFill="1" applyBorder="1" applyAlignment="1" applyProtection="1">
      <alignment horizontal="center" vertical="top" wrapText="1"/>
    </xf>
    <xf numFmtId="49" fontId="2" fillId="0" borderId="5" xfId="0" applyNumberFormat="1" applyFont="1" applyFill="1" applyBorder="1" applyAlignment="1" applyProtection="1">
      <alignment vertical="top" wrapText="1"/>
    </xf>
    <xf numFmtId="49" fontId="2" fillId="0" borderId="5" xfId="0" applyNumberFormat="1" applyFont="1" applyFill="1" applyBorder="1" applyAlignment="1" applyProtection="1">
      <alignment horizontal="right" wrapText="1"/>
    </xf>
    <xf numFmtId="167" fontId="2" fillId="0" borderId="13" xfId="13" applyNumberFormat="1" applyFont="1" applyFill="1" applyBorder="1" applyAlignment="1" applyProtection="1">
      <alignment horizontal="right" wrapText="1"/>
    </xf>
    <xf numFmtId="166" fontId="10" fillId="0" borderId="13" xfId="4" applyNumberFormat="1" applyFont="1" applyBorder="1" applyAlignment="1" applyProtection="1">
      <alignment horizontal="right"/>
    </xf>
    <xf numFmtId="165" fontId="2" fillId="0" borderId="6" xfId="1" applyFont="1" applyFill="1" applyBorder="1" applyAlignment="1" applyProtection="1">
      <alignment horizontal="right"/>
    </xf>
    <xf numFmtId="0" fontId="2" fillId="0" borderId="25" xfId="0" applyFont="1" applyBorder="1" applyAlignment="1" applyProtection="1">
      <alignment horizontal="center" vertical="top"/>
    </xf>
    <xf numFmtId="0" fontId="2" fillId="0" borderId="26" xfId="0" applyFont="1" applyBorder="1" applyAlignment="1" applyProtection="1">
      <alignment horizontal="center" vertical="top" wrapText="1"/>
    </xf>
    <xf numFmtId="0" fontId="10" fillId="0" borderId="26" xfId="0" applyFont="1" applyBorder="1" applyAlignment="1" applyProtection="1">
      <alignment horizontal="center"/>
    </xf>
    <xf numFmtId="166" fontId="10" fillId="0" borderId="28" xfId="4" applyNumberFormat="1" applyFont="1" applyBorder="1" applyAlignment="1" applyProtection="1">
      <alignment horizontal="right"/>
    </xf>
    <xf numFmtId="165" fontId="10" fillId="0" borderId="25" xfId="1" applyFont="1" applyBorder="1" applyAlignment="1" applyProtection="1">
      <alignment horizontal="right"/>
    </xf>
    <xf numFmtId="49" fontId="2" fillId="0" borderId="5" xfId="9" applyFont="1" applyBorder="1" applyAlignment="1" applyProtection="1">
      <alignment horizontal="center" vertical="top" wrapText="1"/>
    </xf>
    <xf numFmtId="49" fontId="22" fillId="0" borderId="5" xfId="9" applyFont="1" applyBorder="1" applyAlignment="1" applyProtection="1">
      <alignment vertical="top" wrapText="1"/>
    </xf>
    <xf numFmtId="49" fontId="2" fillId="0" borderId="5" xfId="9" applyFont="1" applyBorder="1" applyAlignment="1" applyProtection="1">
      <alignment vertical="top" wrapText="1"/>
    </xf>
    <xf numFmtId="164" fontId="2" fillId="0" borderId="5" xfId="0" applyNumberFormat="1" applyFont="1" applyBorder="1" applyAlignment="1" applyProtection="1">
      <alignment horizontal="center" wrapText="1"/>
    </xf>
    <xf numFmtId="0" fontId="16" fillId="0" borderId="5" xfId="3" applyFont="1" applyFill="1" applyBorder="1" applyAlignment="1" applyProtection="1">
      <alignment vertical="top" wrapText="1"/>
    </xf>
    <xf numFmtId="0" fontId="2" fillId="0" borderId="5" xfId="3" applyFont="1" applyFill="1" applyBorder="1" applyAlignment="1" applyProtection="1">
      <alignment vertical="top" wrapText="1"/>
    </xf>
    <xf numFmtId="49" fontId="2" fillId="0" borderId="5" xfId="0" applyNumberFormat="1" applyFont="1" applyBorder="1" applyAlignment="1" applyProtection="1">
      <alignment vertical="top" wrapText="1"/>
    </xf>
    <xf numFmtId="49" fontId="16" fillId="0" borderId="5" xfId="0" applyNumberFormat="1" applyFont="1" applyFill="1" applyBorder="1" applyAlignment="1" applyProtection="1">
      <alignment vertical="top" wrapText="1"/>
    </xf>
    <xf numFmtId="164" fontId="16" fillId="0" borderId="5" xfId="0" applyNumberFormat="1" applyFont="1" applyFill="1" applyBorder="1" applyAlignment="1" applyProtection="1">
      <alignment horizontal="center" wrapText="1"/>
    </xf>
    <xf numFmtId="166" fontId="20" fillId="0" borderId="13" xfId="4" applyNumberFormat="1" applyFont="1" applyFill="1" applyBorder="1" applyAlignment="1" applyProtection="1"/>
    <xf numFmtId="165" fontId="20" fillId="0" borderId="4" xfId="1" applyFont="1" applyFill="1" applyBorder="1" applyAlignment="1" applyProtection="1">
      <alignment horizontal="center"/>
    </xf>
    <xf numFmtId="49" fontId="16" fillId="0" borderId="5" xfId="9" applyFont="1" applyBorder="1" applyAlignment="1" applyProtection="1">
      <alignment horizontal="center"/>
    </xf>
    <xf numFmtId="167" fontId="16" fillId="0" borderId="13" xfId="10" applyNumberFormat="1" applyFont="1" applyBorder="1" applyAlignment="1" applyProtection="1">
      <alignment horizontal="right"/>
    </xf>
    <xf numFmtId="165" fontId="16" fillId="0" borderId="4" xfId="1" applyFont="1" applyBorder="1" applyAlignment="1" applyProtection="1">
      <alignment horizontal="right"/>
    </xf>
    <xf numFmtId="0" fontId="22" fillId="0" borderId="5" xfId="0" applyFont="1" applyBorder="1" applyAlignment="1" applyProtection="1">
      <alignment horizontal="left" vertical="top" wrapText="1"/>
    </xf>
    <xf numFmtId="49" fontId="10" fillId="0" borderId="5" xfId="0" applyNumberFormat="1" applyFont="1" applyBorder="1" applyAlignment="1" applyProtection="1">
      <alignment horizontal="left" wrapText="1"/>
    </xf>
    <xf numFmtId="0" fontId="2" fillId="0" borderId="5" xfId="11" applyNumberFormat="1" applyFont="1" applyFill="1" applyBorder="1" applyAlignment="1" applyProtection="1">
      <alignment vertical="top" wrapText="1"/>
    </xf>
    <xf numFmtId="164" fontId="2" fillId="0" borderId="5" xfId="0" applyNumberFormat="1" applyFont="1" applyFill="1" applyBorder="1" applyAlignment="1" applyProtection="1">
      <alignment horizontal="center" wrapText="1"/>
    </xf>
    <xf numFmtId="165" fontId="2" fillId="0" borderId="4" xfId="1" applyFont="1" applyFill="1" applyBorder="1" applyAlignment="1" applyProtection="1">
      <alignment horizontal="center"/>
    </xf>
    <xf numFmtId="164" fontId="2" fillId="0" borderId="5" xfId="17" applyNumberFormat="1" applyFont="1" applyBorder="1" applyAlignment="1" applyProtection="1">
      <alignment horizontal="center" wrapText="1"/>
    </xf>
    <xf numFmtId="0" fontId="2" fillId="0" borderId="5" xfId="12" applyFont="1" applyFill="1" applyBorder="1" applyAlignment="1" applyProtection="1">
      <alignment wrapText="1"/>
    </xf>
    <xf numFmtId="49" fontId="20" fillId="0" borderId="5" xfId="0" applyNumberFormat="1" applyFont="1" applyFill="1" applyBorder="1" applyAlignment="1" applyProtection="1">
      <alignment vertical="top" wrapText="1"/>
    </xf>
    <xf numFmtId="49" fontId="10" fillId="0" borderId="26" xfId="0" applyNumberFormat="1" applyFont="1" applyBorder="1" applyAlignment="1" applyProtection="1">
      <alignment horizontal="left" wrapText="1"/>
    </xf>
    <xf numFmtId="0" fontId="22" fillId="0" borderId="5" xfId="0" applyFont="1" applyFill="1" applyBorder="1" applyAlignment="1" applyProtection="1">
      <alignment vertical="top" wrapText="1"/>
    </xf>
    <xf numFmtId="0" fontId="2" fillId="0" borderId="5" xfId="0" applyFont="1" applyBorder="1" applyAlignment="1" applyProtection="1">
      <alignment horizontal="left" vertical="top" wrapText="1"/>
    </xf>
    <xf numFmtId="0" fontId="2" fillId="0" borderId="5" xfId="0" applyFont="1" applyBorder="1" applyAlignment="1" applyProtection="1">
      <alignment wrapText="1"/>
    </xf>
    <xf numFmtId="0" fontId="22" fillId="0" borderId="5" xfId="0" applyFont="1" applyFill="1" applyBorder="1" applyAlignment="1" applyProtection="1">
      <alignment horizontal="left" vertical="center" wrapText="1"/>
    </xf>
    <xf numFmtId="49" fontId="22" fillId="0" borderId="29" xfId="0" applyNumberFormat="1" applyFont="1" applyFill="1" applyBorder="1" applyAlignment="1" applyProtection="1">
      <alignment horizontal="left" vertical="top" wrapText="1"/>
    </xf>
    <xf numFmtId="0" fontId="2" fillId="0" borderId="5" xfId="7" applyFont="1" applyFill="1" applyBorder="1" applyAlignment="1" applyProtection="1">
      <alignment horizontal="left" vertical="top" wrapText="1"/>
    </xf>
    <xf numFmtId="49" fontId="2" fillId="0" borderId="29" xfId="14" applyFont="1" applyFill="1" applyBorder="1" applyAlignment="1" applyProtection="1">
      <alignment vertical="top" wrapText="1"/>
    </xf>
    <xf numFmtId="0" fontId="11" fillId="0" borderId="5" xfId="0" applyFont="1" applyBorder="1" applyAlignment="1" applyProtection="1">
      <alignment wrapText="1"/>
    </xf>
    <xf numFmtId="0" fontId="22" fillId="0" borderId="5" xfId="0" applyFont="1" applyBorder="1" applyAlignment="1" applyProtection="1">
      <alignment wrapText="1"/>
    </xf>
    <xf numFmtId="0" fontId="2" fillId="0" borderId="29" xfId="11" applyNumberFormat="1" applyFont="1" applyBorder="1" applyAlignment="1" applyProtection="1">
      <alignment vertical="top" wrapText="1"/>
    </xf>
    <xf numFmtId="0" fontId="2" fillId="0" borderId="29" xfId="0" applyFont="1" applyFill="1" applyBorder="1" applyAlignment="1" applyProtection="1">
      <alignment horizontal="left" vertical="top" wrapText="1"/>
    </xf>
    <xf numFmtId="0" fontId="2" fillId="0" borderId="5" xfId="0" applyFont="1" applyFill="1" applyBorder="1" applyAlignment="1" applyProtection="1">
      <alignment vertical="top" wrapText="1"/>
    </xf>
    <xf numFmtId="0" fontId="2" fillId="0" borderId="29" xfId="0" applyFont="1" applyFill="1" applyBorder="1" applyAlignment="1" applyProtection="1">
      <alignment vertical="top" wrapText="1"/>
    </xf>
    <xf numFmtId="0" fontId="22" fillId="0" borderId="5" xfId="0" applyFont="1" applyFill="1" applyBorder="1" applyAlignment="1" applyProtection="1">
      <alignment horizontal="left" vertical="top" wrapText="1"/>
    </xf>
    <xf numFmtId="0" fontId="2" fillId="0" borderId="5" xfId="0" applyFont="1" applyFill="1" applyBorder="1" applyAlignment="1" applyProtection="1">
      <alignment horizontal="left" vertical="top" wrapText="1"/>
    </xf>
    <xf numFmtId="0" fontId="22" fillId="0" borderId="29" xfId="0" applyFont="1" applyFill="1" applyBorder="1" applyAlignment="1" applyProtection="1">
      <alignment horizontal="left" vertical="top" wrapText="1"/>
    </xf>
    <xf numFmtId="0" fontId="2" fillId="0" borderId="29" xfId="15" applyFont="1" applyFill="1" applyBorder="1" applyAlignment="1" applyProtection="1">
      <alignment horizontal="left" vertical="top" wrapText="1"/>
    </xf>
    <xf numFmtId="0" fontId="2" fillId="0" borderId="5" xfId="12" applyFont="1" applyFill="1" applyBorder="1" applyAlignment="1" applyProtection="1">
      <alignment horizontal="left" wrapText="1"/>
    </xf>
    <xf numFmtId="0" fontId="22" fillId="0" borderId="0" xfId="0" applyFont="1" applyFill="1" applyBorder="1" applyAlignment="1" applyProtection="1">
      <alignment vertical="top" wrapText="1"/>
    </xf>
    <xf numFmtId="0" fontId="16" fillId="0" borderId="5" xfId="0" applyFont="1" applyBorder="1" applyAlignment="1" applyProtection="1">
      <alignment vertical="top" wrapText="1"/>
    </xf>
    <xf numFmtId="49" fontId="2" fillId="0" borderId="29" xfId="0" applyNumberFormat="1" applyFont="1" applyFill="1" applyBorder="1" applyAlignment="1" applyProtection="1">
      <alignment horizontal="left" vertical="top" wrapText="1"/>
    </xf>
    <xf numFmtId="49" fontId="22" fillId="0" borderId="29" xfId="14" applyFont="1" applyFill="1" applyBorder="1" applyAlignment="1" applyProtection="1">
      <alignment vertical="top" wrapText="1"/>
    </xf>
    <xf numFmtId="0" fontId="22" fillId="0" borderId="29" xfId="11" applyNumberFormat="1" applyFont="1" applyBorder="1" applyAlignment="1" applyProtection="1">
      <alignment vertical="top" wrapText="1"/>
    </xf>
    <xf numFmtId="0" fontId="11" fillId="0" borderId="5" xfId="0" applyFont="1" applyFill="1" applyBorder="1" applyAlignment="1" applyProtection="1">
      <alignment vertical="top" wrapText="1"/>
    </xf>
    <xf numFmtId="0" fontId="25" fillId="0" borderId="5" xfId="0" applyFont="1" applyBorder="1" applyAlignment="1" applyProtection="1">
      <alignment vertical="top" wrapText="1"/>
    </xf>
    <xf numFmtId="0" fontId="15" fillId="0" borderId="5" xfId="0" applyFont="1" applyBorder="1" applyAlignment="1" applyProtection="1">
      <alignment vertical="top" wrapText="1"/>
    </xf>
    <xf numFmtId="0" fontId="16" fillId="0" borderId="5" xfId="0" applyFont="1" applyFill="1" applyBorder="1" applyAlignment="1" applyProtection="1">
      <alignment vertical="top" wrapText="1"/>
    </xf>
    <xf numFmtId="0" fontId="22" fillId="0" borderId="29" xfId="16" applyFont="1" applyFill="1" applyBorder="1" applyAlignment="1" applyProtection="1">
      <alignment horizontal="left" vertical="top" wrapText="1"/>
    </xf>
    <xf numFmtId="49" fontId="2" fillId="0" borderId="4" xfId="11" applyFont="1" applyFill="1" applyBorder="1" applyAlignment="1" applyProtection="1">
      <alignment horizontal="center" vertical="top"/>
    </xf>
    <xf numFmtId="165" fontId="2" fillId="0" borderId="7" xfId="1" applyFont="1" applyFill="1" applyBorder="1" applyAlignment="1" applyProtection="1"/>
    <xf numFmtId="49" fontId="22" fillId="0" borderId="29" xfId="11" applyFont="1" applyFill="1" applyBorder="1" applyAlignment="1" applyProtection="1">
      <alignment vertical="top" wrapText="1"/>
    </xf>
    <xf numFmtId="49" fontId="2" fillId="0" borderId="29" xfId="11" applyFont="1" applyFill="1" applyBorder="1" applyAlignment="1" applyProtection="1">
      <alignment vertical="top" wrapText="1"/>
    </xf>
    <xf numFmtId="0" fontId="11" fillId="0" borderId="0" xfId="0" applyFont="1" applyFill="1" applyBorder="1" applyAlignment="1" applyProtection="1">
      <alignment vertical="top" wrapText="1"/>
    </xf>
    <xf numFmtId="49" fontId="2" fillId="0" borderId="29" xfId="11" applyFont="1" applyBorder="1" applyAlignment="1" applyProtection="1">
      <alignment vertical="top" wrapText="1"/>
    </xf>
    <xf numFmtId="0" fontId="22" fillId="0" borderId="29" xfId="0" applyFont="1" applyFill="1" applyBorder="1" applyAlignment="1" applyProtection="1">
      <alignment vertical="top" wrapText="1"/>
    </xf>
    <xf numFmtId="0" fontId="11" fillId="0" borderId="29" xfId="0" applyFont="1" applyFill="1" applyBorder="1" applyAlignment="1" applyProtection="1">
      <alignment vertical="top" wrapText="1"/>
    </xf>
    <xf numFmtId="49" fontId="11" fillId="0" borderId="29" xfId="11" applyFont="1" applyFill="1" applyBorder="1" applyAlignment="1" applyProtection="1">
      <alignment vertical="top" wrapText="1"/>
    </xf>
    <xf numFmtId="0" fontId="25" fillId="0" borderId="29" xfId="0" applyFont="1" applyFill="1" applyBorder="1" applyAlignment="1" applyProtection="1">
      <alignment vertical="top" wrapText="1"/>
    </xf>
    <xf numFmtId="0" fontId="26" fillId="0" borderId="29" xfId="0" applyFont="1" applyFill="1" applyBorder="1" applyAlignment="1" applyProtection="1">
      <alignment vertical="top" wrapText="1"/>
    </xf>
    <xf numFmtId="0" fontId="16" fillId="0" borderId="29" xfId="0" applyFont="1" applyFill="1" applyBorder="1" applyAlignment="1" applyProtection="1">
      <alignment horizontal="left" vertical="top" wrapText="1"/>
    </xf>
    <xf numFmtId="49" fontId="25" fillId="0" borderId="29" xfId="0" applyNumberFormat="1" applyFont="1" applyFill="1" applyBorder="1" applyAlignment="1" applyProtection="1">
      <alignment vertical="top" wrapText="1"/>
    </xf>
    <xf numFmtId="49" fontId="16" fillId="0" borderId="29" xfId="0" applyNumberFormat="1" applyFont="1" applyFill="1" applyBorder="1" applyAlignment="1" applyProtection="1">
      <alignment vertical="top" wrapText="1"/>
    </xf>
    <xf numFmtId="0" fontId="16" fillId="0" borderId="29" xfId="0" applyFont="1" applyFill="1" applyBorder="1" applyAlignment="1" applyProtection="1">
      <alignment vertical="top" wrapText="1"/>
    </xf>
    <xf numFmtId="0" fontId="2" fillId="0" borderId="5" xfId="0" applyFont="1" applyFill="1" applyBorder="1" applyAlignment="1" applyProtection="1">
      <alignment horizontal="left" wrapText="1"/>
    </xf>
    <xf numFmtId="166" fontId="2" fillId="0" borderId="5" xfId="4" applyNumberFormat="1" applyFont="1" applyFill="1" applyBorder="1" applyAlignment="1" applyProtection="1">
      <alignment horizontal="right"/>
    </xf>
    <xf numFmtId="49" fontId="2" fillId="0" borderId="29" xfId="9" applyFont="1" applyBorder="1" applyAlignment="1" applyProtection="1">
      <alignment horizontal="center" vertical="top" wrapText="1"/>
    </xf>
    <xf numFmtId="49" fontId="11" fillId="0" borderId="29" xfId="9" applyFont="1" applyBorder="1" applyAlignment="1" applyProtection="1">
      <alignment vertical="top" wrapText="1"/>
    </xf>
    <xf numFmtId="0" fontId="2" fillId="0" borderId="5" xfId="0" applyFont="1" applyFill="1" applyBorder="1" applyAlignment="1" applyProtection="1">
      <alignment horizontal="right" wrapText="1"/>
    </xf>
    <xf numFmtId="167" fontId="2" fillId="0" borderId="13" xfId="27" applyNumberFormat="1" applyFont="1" applyFill="1" applyBorder="1" applyAlignment="1" applyProtection="1">
      <alignment horizontal="right" wrapText="1"/>
    </xf>
    <xf numFmtId="0" fontId="11" fillId="0" borderId="5" xfId="0" applyFont="1" applyFill="1" applyBorder="1" applyAlignment="1" applyProtection="1">
      <alignment horizontal="left" wrapText="1"/>
    </xf>
    <xf numFmtId="166" fontId="2" fillId="0" borderId="13" xfId="4" applyNumberFormat="1" applyFont="1" applyFill="1" applyBorder="1" applyAlignment="1" applyProtection="1">
      <alignment horizontal="right" wrapText="1"/>
    </xf>
    <xf numFmtId="0" fontId="2" fillId="0" borderId="4" xfId="0" applyFont="1" applyFill="1" applyBorder="1" applyAlignment="1" applyProtection="1">
      <alignment horizontal="center" vertical="top"/>
    </xf>
    <xf numFmtId="0" fontId="22" fillId="0" borderId="5" xfId="0" applyNumberFormat="1" applyFont="1" applyFill="1" applyBorder="1" applyAlignment="1" applyProtection="1">
      <alignment vertical="top" wrapText="1"/>
    </xf>
    <xf numFmtId="0" fontId="2" fillId="0" borderId="5" xfId="0" applyFont="1" applyFill="1" applyBorder="1" applyAlignment="1" applyProtection="1">
      <alignment horizontal="right"/>
    </xf>
    <xf numFmtId="3" fontId="2" fillId="0" borderId="13" xfId="27" applyNumberFormat="1" applyFont="1" applyFill="1" applyBorder="1" applyAlignment="1" applyProtection="1">
      <alignment horizontal="right"/>
    </xf>
    <xf numFmtId="0" fontId="2" fillId="0" borderId="5" xfId="0" applyNumberFormat="1" applyFont="1" applyFill="1" applyBorder="1" applyAlignment="1" applyProtection="1">
      <alignment vertical="top" wrapText="1"/>
    </xf>
    <xf numFmtId="0" fontId="22" fillId="0" borderId="5" xfId="24" applyFont="1" applyFill="1" applyBorder="1" applyAlignment="1" applyProtection="1">
      <alignment wrapText="1"/>
    </xf>
    <xf numFmtId="0" fontId="2" fillId="0" borderId="5" xfId="24" applyFont="1" applyFill="1" applyBorder="1" applyAlignment="1" applyProtection="1">
      <alignment wrapText="1"/>
    </xf>
    <xf numFmtId="0" fontId="11" fillId="0" borderId="5" xfId="25" applyFont="1" applyFill="1" applyBorder="1" applyAlignment="1" applyProtection="1">
      <alignment vertical="center" wrapText="1"/>
    </xf>
    <xf numFmtId="0" fontId="2" fillId="0" borderId="5" xfId="26" applyFont="1" applyFill="1" applyBorder="1" applyAlignment="1" applyProtection="1">
      <alignment vertical="top" wrapText="1"/>
    </xf>
    <xf numFmtId="0" fontId="35" fillId="0" borderId="4" xfId="0" applyFont="1" applyBorder="1" applyAlignment="1" applyProtection="1">
      <alignment horizontal="center" vertical="top"/>
    </xf>
    <xf numFmtId="0" fontId="35" fillId="0" borderId="5" xfId="0" applyFont="1" applyBorder="1" applyAlignment="1" applyProtection="1">
      <alignment horizontal="left" vertical="top" wrapText="1"/>
    </xf>
    <xf numFmtId="0" fontId="35" fillId="0" borderId="5" xfId="0" applyFont="1" applyBorder="1" applyAlignment="1" applyProtection="1">
      <alignment horizontal="right"/>
    </xf>
    <xf numFmtId="166" fontId="35" fillId="0" borderId="13" xfId="4" applyNumberFormat="1" applyFont="1" applyBorder="1" applyAlignment="1" applyProtection="1">
      <alignment horizontal="right"/>
    </xf>
    <xf numFmtId="166" fontId="2" fillId="0" borderId="13" xfId="19" applyNumberFormat="1" applyFont="1" applyBorder="1" applyAlignment="1" applyProtection="1">
      <alignment horizontal="right"/>
    </xf>
    <xf numFmtId="0" fontId="0" fillId="2" borderId="0" xfId="0" applyFill="1" applyProtection="1"/>
    <xf numFmtId="0" fontId="10" fillId="0" borderId="4" xfId="0" applyFont="1" applyBorder="1" applyAlignment="1" applyProtection="1">
      <alignment horizontal="center" vertical="top"/>
    </xf>
    <xf numFmtId="0" fontId="22" fillId="0" borderId="5" xfId="18" applyFont="1" applyFill="1" applyBorder="1" applyAlignment="1" applyProtection="1">
      <alignment vertical="top" wrapText="1"/>
    </xf>
    <xf numFmtId="0" fontId="2" fillId="0" borderId="5" xfId="18" applyFont="1" applyFill="1" applyBorder="1" applyAlignment="1" applyProtection="1">
      <alignment horizontal="right"/>
    </xf>
    <xf numFmtId="167" fontId="2" fillId="0" borderId="13" xfId="19" applyNumberFormat="1" applyFont="1" applyFill="1" applyBorder="1" applyAlignment="1" applyProtection="1">
      <alignment horizontal="right"/>
    </xf>
    <xf numFmtId="0" fontId="11" fillId="0" borderId="5" xfId="18" applyFont="1" applyFill="1" applyBorder="1" applyAlignment="1" applyProtection="1">
      <alignment vertical="top" wrapText="1"/>
    </xf>
    <xf numFmtId="0" fontId="2" fillId="0" borderId="5" xfId="18" applyFont="1" applyFill="1" applyBorder="1" applyAlignment="1" applyProtection="1">
      <alignment wrapText="1"/>
    </xf>
    <xf numFmtId="166" fontId="2" fillId="0" borderId="13" xfId="8" applyNumberFormat="1" applyFont="1" applyBorder="1" applyAlignment="1" applyProtection="1">
      <alignment horizontal="right"/>
    </xf>
    <xf numFmtId="167" fontId="2" fillId="0" borderId="13" xfId="13" applyNumberFormat="1" applyFont="1" applyBorder="1" applyAlignment="1" applyProtection="1">
      <alignment horizontal="right"/>
    </xf>
    <xf numFmtId="167" fontId="10" fillId="0" borderId="7" xfId="19" applyNumberFormat="1" applyFont="1" applyFill="1" applyBorder="1" applyAlignment="1" applyProtection="1">
      <alignment horizontal="right"/>
    </xf>
    <xf numFmtId="0" fontId="10" fillId="0" borderId="1" xfId="0" applyFont="1" applyFill="1" applyBorder="1" applyAlignment="1" applyProtection="1">
      <alignment horizontal="center" vertical="top"/>
    </xf>
    <xf numFmtId="0" fontId="10" fillId="0" borderId="2" xfId="0" applyFont="1" applyFill="1" applyBorder="1" applyAlignment="1" applyProtection="1">
      <alignment horizontal="center"/>
    </xf>
    <xf numFmtId="0" fontId="10" fillId="0" borderId="2" xfId="0" applyFont="1" applyFill="1" applyBorder="1" applyAlignment="1" applyProtection="1">
      <alignment horizontal="right"/>
    </xf>
    <xf numFmtId="166" fontId="10" fillId="0" borderId="3" xfId="4" applyNumberFormat="1" applyFont="1" applyFill="1" applyBorder="1" applyAlignment="1" applyProtection="1">
      <alignment horizontal="right"/>
    </xf>
    <xf numFmtId="166" fontId="10" fillId="0" borderId="45" xfId="4" applyNumberFormat="1" applyFont="1" applyFill="1" applyBorder="1" applyAlignment="1" applyProtection="1">
      <alignment horizontal="right"/>
    </xf>
    <xf numFmtId="3" fontId="10" fillId="0" borderId="41" xfId="4" applyNumberFormat="1" applyFont="1" applyFill="1" applyBorder="1" applyAlignment="1" applyProtection="1">
      <alignment horizontal="right"/>
    </xf>
    <xf numFmtId="0" fontId="2" fillId="0" borderId="5" xfId="0" applyFont="1" applyFill="1" applyBorder="1" applyAlignment="1" applyProtection="1"/>
    <xf numFmtId="166" fontId="2" fillId="0" borderId="0" xfId="4" applyNumberFormat="1" applyFont="1" applyFill="1" applyBorder="1" applyAlignment="1" applyProtection="1">
      <alignment horizontal="right"/>
    </xf>
    <xf numFmtId="3" fontId="2" fillId="0" borderId="34" xfId="4" applyNumberFormat="1" applyFont="1" applyFill="1" applyBorder="1" applyAlignment="1" applyProtection="1">
      <alignment horizontal="right"/>
    </xf>
    <xf numFmtId="166" fontId="2" fillId="0" borderId="7" xfId="4" applyNumberFormat="1" applyFont="1" applyFill="1" applyBorder="1" applyAlignment="1" applyProtection="1">
      <alignment horizontal="right" wrapText="1"/>
    </xf>
    <xf numFmtId="166" fontId="2" fillId="0" borderId="0" xfId="4" applyNumberFormat="1" applyFont="1" applyFill="1" applyBorder="1" applyAlignment="1" applyProtection="1">
      <alignment horizontal="right" wrapText="1"/>
    </xf>
    <xf numFmtId="3" fontId="2" fillId="0" borderId="34" xfId="4" applyNumberFormat="1" applyFont="1" applyFill="1" applyBorder="1" applyAlignment="1" applyProtection="1">
      <alignment horizontal="right" wrapText="1"/>
    </xf>
    <xf numFmtId="165" fontId="2" fillId="0" borderId="34" xfId="1" applyFont="1" applyBorder="1" applyAlignment="1" applyProtection="1">
      <alignment horizontal="center"/>
    </xf>
    <xf numFmtId="166" fontId="2" fillId="0" borderId="5" xfId="4" applyNumberFormat="1" applyFont="1" applyFill="1" applyBorder="1" applyAlignment="1" applyProtection="1">
      <alignment horizontal="right" wrapText="1"/>
    </xf>
    <xf numFmtId="0" fontId="11" fillId="0" borderId="5" xfId="0" applyNumberFormat="1" applyFont="1" applyFill="1" applyBorder="1" applyAlignment="1" applyProtection="1">
      <alignment vertical="top" wrapText="1"/>
    </xf>
    <xf numFmtId="0" fontId="2" fillId="0" borderId="5" xfId="0" applyFont="1" applyBorder="1" applyAlignment="1" applyProtection="1">
      <alignment horizontal="right"/>
    </xf>
    <xf numFmtId="49" fontId="2" fillId="0" borderId="4" xfId="0" applyNumberFormat="1" applyFont="1" applyFill="1" applyBorder="1" applyAlignment="1" applyProtection="1">
      <alignment horizontal="center" vertical="top" wrapText="1"/>
    </xf>
    <xf numFmtId="49" fontId="2" fillId="0" borderId="5" xfId="0" applyNumberFormat="1" applyFont="1" applyFill="1" applyBorder="1" applyAlignment="1" applyProtection="1">
      <alignment wrapText="1"/>
    </xf>
    <xf numFmtId="49" fontId="22" fillId="0" borderId="5" xfId="0" applyNumberFormat="1" applyFont="1" applyFill="1" applyBorder="1" applyAlignment="1" applyProtection="1">
      <alignment wrapText="1"/>
    </xf>
    <xf numFmtId="3" fontId="2" fillId="0" borderId="35" xfId="4" applyNumberFormat="1" applyFont="1" applyFill="1" applyBorder="1" applyAlignment="1" applyProtection="1">
      <alignment horizontal="right" wrapText="1"/>
    </xf>
    <xf numFmtId="49" fontId="2" fillId="0" borderId="30" xfId="0" applyNumberFormat="1" applyFont="1" applyBorder="1" applyAlignment="1" applyProtection="1">
      <alignment horizontal="center" vertical="top" wrapText="1"/>
    </xf>
    <xf numFmtId="49" fontId="11" fillId="0" borderId="31" xfId="0" applyNumberFormat="1" applyFont="1" applyBorder="1" applyAlignment="1" applyProtection="1">
      <alignment wrapText="1"/>
    </xf>
    <xf numFmtId="49" fontId="2" fillId="0" borderId="32" xfId="0" applyNumberFormat="1" applyFont="1" applyBorder="1" applyAlignment="1" applyProtection="1">
      <alignment horizontal="center" wrapText="1"/>
    </xf>
    <xf numFmtId="49" fontId="2" fillId="0" borderId="10" xfId="0" applyNumberFormat="1" applyFont="1" applyBorder="1" applyAlignment="1" applyProtection="1">
      <alignment horizontal="right" wrapText="1"/>
    </xf>
    <xf numFmtId="165" fontId="10" fillId="0" borderId="10" xfId="1" applyFont="1" applyFill="1" applyBorder="1" applyAlignment="1" applyProtection="1">
      <alignment horizontal="right" wrapText="1"/>
    </xf>
    <xf numFmtId="165" fontId="2" fillId="0" borderId="33" xfId="1" applyFont="1" applyFill="1" applyBorder="1" applyAlignment="1" applyProtection="1">
      <alignment horizontal="right"/>
    </xf>
    <xf numFmtId="49" fontId="2" fillId="0" borderId="4" xfId="0" applyNumberFormat="1" applyFont="1" applyBorder="1" applyAlignment="1" applyProtection="1">
      <alignment horizontal="center" vertical="top" wrapText="1"/>
    </xf>
    <xf numFmtId="49" fontId="10" fillId="0" borderId="5" xfId="0" applyNumberFormat="1" applyFont="1" applyBorder="1" applyAlignment="1" applyProtection="1">
      <alignment wrapText="1"/>
    </xf>
    <xf numFmtId="49" fontId="2" fillId="0" borderId="13" xfId="0" applyNumberFormat="1" applyFont="1" applyBorder="1" applyAlignment="1" applyProtection="1">
      <alignment horizontal="center" wrapText="1"/>
    </xf>
    <xf numFmtId="49" fontId="2" fillId="0" borderId="0" xfId="0" applyNumberFormat="1" applyFont="1" applyBorder="1" applyAlignment="1" applyProtection="1">
      <alignment horizontal="right" wrapText="1"/>
    </xf>
    <xf numFmtId="165" fontId="10" fillId="0" borderId="0" xfId="1" applyFont="1" applyFill="1" applyBorder="1" applyAlignment="1" applyProtection="1">
      <alignment horizontal="right" wrapText="1"/>
    </xf>
    <xf numFmtId="165" fontId="2" fillId="0" borderId="34" xfId="1" applyFont="1" applyFill="1" applyBorder="1" applyAlignment="1" applyProtection="1">
      <alignment horizontal="right"/>
    </xf>
    <xf numFmtId="49" fontId="11" fillId="0" borderId="5" xfId="0" applyNumberFormat="1" applyFont="1" applyBorder="1" applyAlignment="1" applyProtection="1">
      <alignment wrapText="1"/>
    </xf>
    <xf numFmtId="49" fontId="11" fillId="0" borderId="13" xfId="0" applyNumberFormat="1" applyFont="1" applyBorder="1" applyAlignment="1" applyProtection="1">
      <alignment horizontal="center" wrapText="1"/>
    </xf>
    <xf numFmtId="165" fontId="10" fillId="0" borderId="34" xfId="1" applyFont="1" applyFill="1" applyBorder="1" applyAlignment="1" applyProtection="1">
      <alignment horizontal="center"/>
    </xf>
    <xf numFmtId="49" fontId="11" fillId="0" borderId="5" xfId="0" applyNumberFormat="1" applyFont="1" applyBorder="1" applyAlignment="1" applyProtection="1">
      <alignment vertical="center" wrapText="1"/>
    </xf>
    <xf numFmtId="165" fontId="11" fillId="0" borderId="0" xfId="1" applyFont="1" applyBorder="1" applyAlignment="1" applyProtection="1">
      <alignment horizontal="center" wrapText="1"/>
    </xf>
    <xf numFmtId="165" fontId="10" fillId="0" borderId="35" xfId="1" applyFont="1" applyFill="1" applyBorder="1" applyAlignment="1" applyProtection="1">
      <alignment horizontal="center"/>
    </xf>
    <xf numFmtId="49" fontId="27" fillId="0" borderId="5" xfId="0" applyNumberFormat="1" applyFont="1" applyBorder="1" applyAlignment="1" applyProtection="1">
      <alignment wrapText="1"/>
    </xf>
    <xf numFmtId="49" fontId="20" fillId="0" borderId="13" xfId="0" applyNumberFormat="1" applyFont="1" applyBorder="1" applyAlignment="1" applyProtection="1">
      <alignment horizontal="center" wrapText="1"/>
    </xf>
    <xf numFmtId="49" fontId="20" fillId="0" borderId="0" xfId="0" applyNumberFormat="1" applyFont="1" applyBorder="1" applyAlignment="1" applyProtection="1">
      <alignment horizontal="right" wrapText="1"/>
    </xf>
    <xf numFmtId="165" fontId="27" fillId="0" borderId="0" xfId="1" applyFont="1" applyFill="1" applyBorder="1" applyAlignment="1" applyProtection="1">
      <alignment horizontal="right" wrapText="1"/>
    </xf>
    <xf numFmtId="165" fontId="27" fillId="0" borderId="34" xfId="1" applyFont="1" applyFill="1" applyBorder="1" applyAlignment="1" applyProtection="1">
      <alignment horizontal="center"/>
    </xf>
    <xf numFmtId="49" fontId="2" fillId="0" borderId="5" xfId="0" applyNumberFormat="1" applyFont="1" applyBorder="1" applyAlignment="1" applyProtection="1">
      <alignment wrapText="1"/>
    </xf>
    <xf numFmtId="165" fontId="2" fillId="0" borderId="0" xfId="1" applyFont="1" applyBorder="1" applyAlignment="1" applyProtection="1">
      <alignment horizontal="center" wrapText="1"/>
    </xf>
    <xf numFmtId="165" fontId="10" fillId="0" borderId="34" xfId="1" applyFont="1" applyFill="1" applyBorder="1" applyAlignment="1" applyProtection="1">
      <alignment horizontal="right" wrapText="1"/>
    </xf>
    <xf numFmtId="0" fontId="28" fillId="0" borderId="0" xfId="0" applyFont="1" applyBorder="1" applyProtection="1"/>
    <xf numFmtId="165" fontId="2" fillId="0" borderId="0" xfId="1" applyFont="1" applyBorder="1" applyProtection="1"/>
    <xf numFmtId="49" fontId="2" fillId="0" borderId="0" xfId="0" applyNumberFormat="1" applyFont="1" applyBorder="1" applyAlignment="1" applyProtection="1">
      <alignment horizontal="center" wrapText="1"/>
    </xf>
    <xf numFmtId="165" fontId="28" fillId="0" borderId="0" xfId="1" applyFont="1" applyBorder="1" applyProtection="1"/>
    <xf numFmtId="49" fontId="2" fillId="0" borderId="13" xfId="0" applyNumberFormat="1" applyFont="1" applyBorder="1" applyAlignment="1" applyProtection="1">
      <alignment horizontal="center"/>
    </xf>
    <xf numFmtId="165" fontId="2" fillId="0" borderId="0" xfId="1" applyFont="1" applyBorder="1" applyAlignment="1" applyProtection="1">
      <alignment horizontal="right"/>
    </xf>
    <xf numFmtId="165" fontId="10" fillId="0" borderId="34" xfId="1" applyFont="1" applyBorder="1" applyAlignment="1" applyProtection="1">
      <alignment horizontal="right"/>
    </xf>
    <xf numFmtId="165" fontId="10" fillId="0" borderId="35" xfId="1" applyFont="1" applyBorder="1" applyAlignment="1" applyProtection="1">
      <alignment horizontal="right"/>
    </xf>
    <xf numFmtId="49" fontId="2" fillId="0" borderId="5" xfId="0" applyNumberFormat="1" applyFont="1" applyBorder="1" applyProtection="1"/>
    <xf numFmtId="49" fontId="10" fillId="0" borderId="5" xfId="0" applyNumberFormat="1" applyFont="1" applyBorder="1" applyAlignment="1" applyProtection="1">
      <alignment horizontal="center"/>
    </xf>
    <xf numFmtId="49" fontId="10" fillId="0" borderId="5" xfId="0" applyNumberFormat="1" applyFont="1" applyBorder="1" applyProtection="1"/>
    <xf numFmtId="165" fontId="10" fillId="0" borderId="36" xfId="1" applyFont="1" applyBorder="1" applyAlignment="1" applyProtection="1">
      <alignment horizontal="right"/>
    </xf>
    <xf numFmtId="49" fontId="2" fillId="0" borderId="25" xfId="0" applyNumberFormat="1" applyFont="1" applyBorder="1" applyAlignment="1" applyProtection="1">
      <alignment horizontal="center" vertical="top" wrapText="1"/>
    </xf>
    <xf numFmtId="49" fontId="2" fillId="0" borderId="28" xfId="0" applyNumberFormat="1" applyFont="1" applyBorder="1" applyAlignment="1" applyProtection="1">
      <alignment horizontal="center" wrapText="1"/>
    </xf>
    <xf numFmtId="49" fontId="2" fillId="0" borderId="11" xfId="0" applyNumberFormat="1" applyFont="1" applyBorder="1" applyAlignment="1" applyProtection="1">
      <alignment horizontal="right" wrapText="1"/>
    </xf>
    <xf numFmtId="165" fontId="10" fillId="0" borderId="11" xfId="1" applyFont="1" applyFill="1" applyBorder="1" applyAlignment="1" applyProtection="1">
      <alignment horizontal="right" wrapText="1"/>
    </xf>
    <xf numFmtId="165" fontId="10" fillId="0" borderId="37" xfId="1" applyFont="1" applyFill="1" applyBorder="1" applyAlignment="1" applyProtection="1">
      <alignment horizontal="right" wrapText="1"/>
    </xf>
    <xf numFmtId="165" fontId="10" fillId="0" borderId="1" xfId="1" applyFont="1" applyFill="1" applyBorder="1" applyAlignment="1" applyProtection="1">
      <alignment horizontal="center"/>
    </xf>
    <xf numFmtId="49" fontId="22" fillId="0" borderId="5" xfId="0" applyNumberFormat="1" applyFont="1" applyBorder="1" applyAlignment="1" applyProtection="1">
      <alignment vertical="top" wrapText="1"/>
    </xf>
    <xf numFmtId="164" fontId="2" fillId="0" borderId="5" xfId="0" applyNumberFormat="1" applyFont="1" applyFill="1" applyBorder="1" applyAlignment="1" applyProtection="1">
      <alignment horizontal="center" vertical="center" wrapText="1"/>
    </xf>
    <xf numFmtId="0" fontId="25" fillId="0" borderId="0" xfId="0" applyFont="1" applyAlignment="1" applyProtection="1">
      <alignment vertical="center"/>
    </xf>
    <xf numFmtId="0" fontId="2" fillId="0" borderId="0" xfId="3" applyFont="1" applyFill="1" applyBorder="1" applyAlignment="1" applyProtection="1">
      <alignment vertical="top" wrapText="1"/>
    </xf>
    <xf numFmtId="0" fontId="11" fillId="0" borderId="29" xfId="11" applyNumberFormat="1" applyFont="1" applyBorder="1" applyAlignment="1" applyProtection="1">
      <alignment vertical="top" wrapText="1"/>
    </xf>
    <xf numFmtId="0" fontId="0" fillId="0" borderId="5" xfId="0" applyFont="1" applyFill="1" applyBorder="1" applyAlignment="1" applyProtection="1">
      <alignment horizontal="left" vertical="top" wrapText="1"/>
    </xf>
    <xf numFmtId="0" fontId="16" fillId="0" borderId="5" xfId="0" applyFont="1" applyFill="1" applyBorder="1" applyAlignment="1" applyProtection="1">
      <alignment horizontal="left" vertical="top" wrapText="1"/>
    </xf>
    <xf numFmtId="0" fontId="20" fillId="0" borderId="29" xfId="0" applyFont="1" applyFill="1" applyBorder="1" applyAlignment="1" applyProtection="1">
      <alignment vertical="top" wrapText="1"/>
    </xf>
    <xf numFmtId="166" fontId="10" fillId="0" borderId="2" xfId="4" applyNumberFormat="1" applyFont="1" applyFill="1" applyBorder="1" applyAlignment="1" applyProtection="1">
      <alignment horizontal="right"/>
    </xf>
    <xf numFmtId="166" fontId="10" fillId="0" borderId="27" xfId="4" applyNumberFormat="1" applyFont="1" applyFill="1" applyBorder="1" applyAlignment="1" applyProtection="1">
      <alignment horizontal="right"/>
    </xf>
    <xf numFmtId="166" fontId="2" fillId="0" borderId="13" xfId="4" applyNumberFormat="1" applyFont="1" applyFill="1" applyBorder="1" applyAlignment="1" applyProtection="1">
      <alignment horizontal="right"/>
    </xf>
    <xf numFmtId="3" fontId="10" fillId="0" borderId="34" xfId="4" applyNumberFormat="1" applyFont="1" applyFill="1" applyBorder="1" applyAlignment="1" applyProtection="1">
      <alignment horizontal="right" wrapText="1"/>
    </xf>
    <xf numFmtId="165" fontId="10" fillId="0" borderId="34" xfId="1" applyFont="1" applyBorder="1" applyAlignment="1" applyProtection="1">
      <alignment horizontal="center"/>
    </xf>
    <xf numFmtId="0" fontId="28" fillId="0" borderId="0" xfId="0" applyFont="1" applyProtection="1"/>
    <xf numFmtId="165" fontId="28" fillId="0" borderId="0" xfId="1" applyFont="1" applyProtection="1"/>
    <xf numFmtId="166" fontId="10" fillId="0" borderId="41" xfId="4" applyNumberFormat="1" applyFont="1" applyBorder="1" applyAlignment="1" applyProtection="1">
      <alignment horizontal="center"/>
    </xf>
    <xf numFmtId="166" fontId="10" fillId="0" borderId="39" xfId="8" applyNumberFormat="1" applyFont="1" applyFill="1" applyBorder="1" applyAlignment="1" applyProtection="1">
      <alignment horizontal="right"/>
    </xf>
    <xf numFmtId="166" fontId="10" fillId="0" borderId="34" xfId="10" applyNumberFormat="1" applyFont="1" applyBorder="1" applyAlignment="1" applyProtection="1">
      <alignment horizontal="right"/>
    </xf>
    <xf numFmtId="166" fontId="2" fillId="0" borderId="40" xfId="8" applyNumberFormat="1" applyFont="1" applyFill="1" applyBorder="1" applyAlignment="1" applyProtection="1">
      <alignment horizontal="right"/>
    </xf>
    <xf numFmtId="166" fontId="2" fillId="0" borderId="34" xfId="10" applyNumberFormat="1" applyFont="1" applyBorder="1" applyAlignment="1" applyProtection="1">
      <alignment horizontal="right"/>
    </xf>
    <xf numFmtId="165" fontId="2" fillId="0" borderId="34" xfId="1" applyFont="1" applyBorder="1" applyAlignment="1" applyProtection="1">
      <alignment horizontal="right"/>
    </xf>
    <xf numFmtId="0" fontId="22" fillId="0" borderId="5" xfId="3" applyFont="1" applyFill="1" applyBorder="1" applyAlignment="1" applyProtection="1">
      <alignment vertical="top" wrapText="1"/>
    </xf>
    <xf numFmtId="165" fontId="2" fillId="0" borderId="40" xfId="1" applyFont="1" applyBorder="1" applyAlignment="1" applyProtection="1"/>
    <xf numFmtId="165" fontId="2" fillId="0" borderId="57" xfId="1" applyFont="1" applyFill="1" applyBorder="1" applyAlignment="1" applyProtection="1">
      <alignment horizontal="right"/>
    </xf>
    <xf numFmtId="49" fontId="10" fillId="0" borderId="5" xfId="0" applyNumberFormat="1" applyFont="1" applyBorder="1" applyAlignment="1" applyProtection="1">
      <alignment horizontal="center" vertical="top" wrapText="1"/>
    </xf>
    <xf numFmtId="49" fontId="13" fillId="0" borderId="5" xfId="0" applyNumberFormat="1" applyFont="1" applyBorder="1" applyAlignment="1" applyProtection="1">
      <alignment horizontal="left" vertical="top" wrapText="1"/>
    </xf>
    <xf numFmtId="0" fontId="0" fillId="0" borderId="0" xfId="0" applyFill="1" applyProtection="1"/>
    <xf numFmtId="166" fontId="10" fillId="0" borderId="3" xfId="4" applyNumberFormat="1" applyFont="1" applyBorder="1" applyAlignment="1" applyProtection="1">
      <alignment horizontal="center"/>
    </xf>
    <xf numFmtId="166" fontId="10" fillId="0" borderId="39" xfId="4" applyNumberFormat="1" applyFont="1" applyBorder="1" applyAlignment="1" applyProtection="1">
      <alignment horizontal="center"/>
    </xf>
    <xf numFmtId="165" fontId="10" fillId="0" borderId="39" xfId="1" applyFont="1" applyFill="1" applyBorder="1" applyAlignment="1" applyProtection="1">
      <alignment horizontal="right"/>
    </xf>
    <xf numFmtId="0" fontId="10" fillId="0" borderId="4" xfId="12" applyFont="1" applyFill="1" applyBorder="1" applyAlignment="1" applyProtection="1">
      <alignment horizontal="center" wrapText="1"/>
    </xf>
    <xf numFmtId="0" fontId="10" fillId="0" borderId="5" xfId="12" applyFont="1" applyFill="1" applyBorder="1" applyAlignment="1" applyProtection="1">
      <alignment horizontal="left"/>
    </xf>
    <xf numFmtId="0" fontId="10" fillId="0" borderId="29" xfId="12" applyFont="1" applyFill="1" applyBorder="1" applyAlignment="1" applyProtection="1">
      <alignment horizontal="center" wrapText="1"/>
    </xf>
    <xf numFmtId="3" fontId="10" fillId="0" borderId="7" xfId="20" applyNumberFormat="1" applyFont="1" applyFill="1" applyBorder="1" applyAlignment="1" applyProtection="1">
      <alignment horizontal="center" wrapText="1"/>
    </xf>
    <xf numFmtId="166" fontId="10" fillId="0" borderId="40" xfId="20" applyNumberFormat="1" applyFont="1" applyFill="1" applyBorder="1" applyAlignment="1" applyProtection="1">
      <alignment horizontal="center" wrapText="1"/>
    </xf>
    <xf numFmtId="165" fontId="10" fillId="0" borderId="40" xfId="1" applyFont="1" applyFill="1" applyBorder="1" applyAlignment="1" applyProtection="1">
      <alignment horizontal="center" wrapText="1"/>
    </xf>
    <xf numFmtId="0" fontId="2" fillId="0" borderId="4" xfId="12" applyFont="1" applyFill="1" applyBorder="1" applyAlignment="1" applyProtection="1">
      <alignment horizontal="center" wrapText="1"/>
    </xf>
    <xf numFmtId="0" fontId="11" fillId="0" borderId="5" xfId="0" applyFont="1" applyBorder="1" applyAlignment="1" applyProtection="1">
      <alignment horizontal="left" wrapText="1"/>
    </xf>
    <xf numFmtId="165" fontId="2" fillId="0" borderId="40" xfId="1" applyFont="1" applyFill="1" applyBorder="1" applyAlignment="1" applyProtection="1">
      <alignment horizontal="center" wrapText="1"/>
    </xf>
    <xf numFmtId="166" fontId="10" fillId="0" borderId="0" xfId="20" applyNumberFormat="1" applyFont="1" applyFill="1" applyBorder="1" applyAlignment="1" applyProtection="1">
      <alignment horizontal="center" wrapText="1"/>
    </xf>
    <xf numFmtId="165" fontId="2" fillId="0" borderId="34" xfId="1" applyFont="1" applyFill="1" applyBorder="1" applyAlignment="1" applyProtection="1">
      <alignment horizontal="center" wrapText="1"/>
    </xf>
    <xf numFmtId="49" fontId="22" fillId="0" borderId="5" xfId="7" applyNumberFormat="1" applyFont="1" applyFill="1" applyBorder="1" applyAlignment="1" applyProtection="1">
      <alignment wrapText="1"/>
    </xf>
    <xf numFmtId="3" fontId="2" fillId="0" borderId="7" xfId="20" applyNumberFormat="1" applyFont="1" applyFill="1" applyBorder="1" applyAlignment="1" applyProtection="1">
      <alignment horizontal="center" wrapText="1"/>
    </xf>
    <xf numFmtId="166" fontId="2" fillId="0" borderId="0" xfId="4" applyNumberFormat="1" applyFont="1" applyBorder="1" applyAlignment="1" applyProtection="1">
      <alignment horizontal="center"/>
    </xf>
    <xf numFmtId="0" fontId="2" fillId="0" borderId="5" xfId="0" applyFont="1" applyBorder="1" applyAlignment="1" applyProtection="1">
      <alignment horizontal="left" wrapText="1"/>
    </xf>
    <xf numFmtId="0" fontId="30" fillId="0" borderId="5" xfId="0" applyFont="1" applyBorder="1" applyAlignment="1" applyProtection="1">
      <alignment horizontal="left" wrapText="1"/>
    </xf>
    <xf numFmtId="0" fontId="30" fillId="0" borderId="0" xfId="0" applyFont="1" applyProtection="1"/>
    <xf numFmtId="0" fontId="30" fillId="0" borderId="0" xfId="0" applyFont="1" applyAlignment="1" applyProtection="1">
      <alignment horizontal="left"/>
    </xf>
    <xf numFmtId="0" fontId="37" fillId="0" borderId="5" xfId="0" applyFont="1" applyBorder="1" applyAlignment="1" applyProtection="1">
      <alignment horizontal="left" wrapText="1"/>
    </xf>
    <xf numFmtId="0" fontId="37" fillId="0" borderId="0" xfId="0" applyFont="1" applyAlignment="1" applyProtection="1">
      <alignment horizontal="left"/>
    </xf>
    <xf numFmtId="0" fontId="37" fillId="0" borderId="0" xfId="0" applyFont="1" applyProtection="1"/>
    <xf numFmtId="165" fontId="2" fillId="0" borderId="36" xfId="1" applyFont="1" applyBorder="1" applyAlignment="1" applyProtection="1">
      <alignment horizontal="center"/>
    </xf>
    <xf numFmtId="166" fontId="2" fillId="0" borderId="11" xfId="4" applyNumberFormat="1" applyFont="1" applyBorder="1" applyAlignment="1" applyProtection="1">
      <alignment horizontal="center"/>
    </xf>
    <xf numFmtId="0" fontId="2" fillId="0" borderId="10" xfId="12" applyFont="1" applyFill="1" applyBorder="1" applyAlignment="1" applyProtection="1">
      <alignment horizontal="center" wrapText="1"/>
    </xf>
    <xf numFmtId="0" fontId="2" fillId="0" borderId="10" xfId="0" applyFont="1" applyBorder="1" applyAlignment="1" applyProtection="1">
      <alignment horizontal="left"/>
    </xf>
    <xf numFmtId="0" fontId="2" fillId="0" borderId="10" xfId="0" applyFont="1" applyBorder="1" applyAlignment="1" applyProtection="1">
      <alignment horizontal="center"/>
    </xf>
    <xf numFmtId="3" fontId="2" fillId="0" borderId="10" xfId="20" applyNumberFormat="1" applyFont="1" applyFill="1" applyBorder="1" applyAlignment="1" applyProtection="1">
      <alignment horizontal="center" wrapText="1"/>
    </xf>
    <xf numFmtId="166" fontId="2" fillId="0" borderId="10" xfId="4" applyNumberFormat="1" applyFont="1" applyBorder="1" applyAlignment="1" applyProtection="1">
      <alignment horizontal="center"/>
    </xf>
    <xf numFmtId="165" fontId="2" fillId="0" borderId="10" xfId="1" applyFont="1" applyBorder="1" applyAlignment="1" applyProtection="1">
      <alignment horizontal="center"/>
    </xf>
    <xf numFmtId="0" fontId="2" fillId="0" borderId="11" xfId="12" applyFont="1" applyFill="1" applyBorder="1" applyAlignment="1" applyProtection="1">
      <alignment horizontal="center" wrapText="1"/>
    </xf>
    <xf numFmtId="3" fontId="2" fillId="0" borderId="11" xfId="20" applyNumberFormat="1" applyFont="1" applyFill="1" applyBorder="1" applyAlignment="1" applyProtection="1">
      <alignment horizontal="center" wrapText="1"/>
    </xf>
    <xf numFmtId="165" fontId="2" fillId="0" borderId="11" xfId="1" applyFont="1" applyBorder="1" applyAlignment="1" applyProtection="1">
      <alignment horizontal="center"/>
    </xf>
    <xf numFmtId="0" fontId="10" fillId="0" borderId="1" xfId="12" applyFont="1" applyFill="1" applyBorder="1" applyAlignment="1" applyProtection="1">
      <alignment horizontal="center" wrapText="1"/>
    </xf>
    <xf numFmtId="0" fontId="10" fillId="0" borderId="2" xfId="12" applyFont="1" applyFill="1" applyBorder="1" applyAlignment="1" applyProtection="1">
      <alignment horizontal="left"/>
    </xf>
    <xf numFmtId="0" fontId="10" fillId="0" borderId="38" xfId="12" applyFont="1" applyFill="1" applyBorder="1" applyAlignment="1" applyProtection="1">
      <alignment horizontal="center" wrapText="1"/>
    </xf>
    <xf numFmtId="3" fontId="10" fillId="0" borderId="2" xfId="20" applyNumberFormat="1" applyFont="1" applyFill="1" applyBorder="1" applyAlignment="1" applyProtection="1">
      <alignment horizontal="center" wrapText="1"/>
    </xf>
    <xf numFmtId="166" fontId="10" fillId="0" borderId="3" xfId="20" applyNumberFormat="1" applyFont="1" applyFill="1" applyBorder="1" applyAlignment="1" applyProtection="1">
      <alignment horizontal="center" wrapText="1"/>
    </xf>
    <xf numFmtId="3" fontId="2" fillId="0" borderId="13" xfId="20" applyNumberFormat="1" applyFont="1" applyFill="1" applyBorder="1" applyAlignment="1" applyProtection="1">
      <alignment horizontal="center" wrapText="1"/>
    </xf>
    <xf numFmtId="166" fontId="2" fillId="0" borderId="13" xfId="4" applyNumberFormat="1" applyFont="1" applyBorder="1" applyAlignment="1" applyProtection="1">
      <alignment horizontal="center"/>
    </xf>
    <xf numFmtId="3" fontId="10" fillId="0" borderId="5" xfId="20" applyNumberFormat="1" applyFont="1" applyFill="1" applyBorder="1" applyAlignment="1" applyProtection="1">
      <alignment horizontal="center" wrapText="1"/>
    </xf>
    <xf numFmtId="166" fontId="10" fillId="0" borderId="7" xfId="20" applyNumberFormat="1" applyFont="1" applyFill="1" applyBorder="1" applyAlignment="1" applyProtection="1">
      <alignment horizontal="center" wrapText="1"/>
    </xf>
    <xf numFmtId="0" fontId="11" fillId="0" borderId="0" xfId="0" applyFont="1" applyBorder="1" applyAlignment="1" applyProtection="1">
      <alignment horizontal="left" wrapText="1"/>
    </xf>
    <xf numFmtId="0" fontId="2" fillId="0" borderId="0" xfId="0" applyFont="1" applyBorder="1" applyAlignment="1" applyProtection="1">
      <alignment horizontal="center" wrapText="1"/>
    </xf>
    <xf numFmtId="0" fontId="37" fillId="0" borderId="5" xfId="0" applyFont="1" applyBorder="1" applyAlignment="1" applyProtection="1">
      <alignment horizontal="center"/>
    </xf>
    <xf numFmtId="3" fontId="37" fillId="0" borderId="13" xfId="20" applyNumberFormat="1" applyFont="1" applyFill="1" applyBorder="1" applyAlignment="1" applyProtection="1">
      <alignment horizontal="center" wrapText="1"/>
    </xf>
    <xf numFmtId="0" fontId="39" fillId="0" borderId="0" xfId="0" applyFont="1" applyBorder="1" applyAlignment="1" applyProtection="1">
      <alignment horizontal="right" wrapText="1"/>
    </xf>
    <xf numFmtId="0" fontId="29" fillId="0" borderId="0" xfId="0" applyFont="1" applyBorder="1" applyAlignment="1" applyProtection="1">
      <alignment horizontal="center" wrapText="1"/>
    </xf>
    <xf numFmtId="165" fontId="0" fillId="2" borderId="0" xfId="1" applyFont="1" applyFill="1" applyProtection="1"/>
    <xf numFmtId="0" fontId="5" fillId="0" borderId="0" xfId="2" applyNumberFormat="1" applyFont="1" applyAlignment="1">
      <alignment horizontal="center"/>
    </xf>
    <xf numFmtId="0" fontId="21" fillId="0" borderId="0" xfId="6" applyNumberFormat="1" applyFont="1" applyBorder="1" applyAlignment="1">
      <alignment horizontal="center"/>
    </xf>
    <xf numFmtId="0" fontId="5" fillId="0" borderId="0" xfId="6" applyNumberFormat="1" applyFont="1" applyBorder="1" applyAlignment="1">
      <alignment horizontal="center"/>
    </xf>
    <xf numFmtId="165" fontId="2" fillId="0" borderId="7" xfId="4" applyFont="1" applyFill="1" applyBorder="1" applyProtection="1"/>
    <xf numFmtId="49" fontId="2" fillId="0" borderId="13" xfId="0" applyNumberFormat="1" applyFont="1" applyBorder="1" applyAlignment="1">
      <alignment horizontal="center" wrapText="1"/>
    </xf>
    <xf numFmtId="49" fontId="2" fillId="0" borderId="0" xfId="0" applyNumberFormat="1" applyFont="1" applyBorder="1" applyAlignment="1">
      <alignment horizontal="center" wrapText="1"/>
    </xf>
    <xf numFmtId="39" fontId="14" fillId="0" borderId="7" xfId="1" applyNumberFormat="1" applyFont="1" applyFill="1" applyBorder="1" applyAlignment="1" applyProtection="1">
      <alignment vertical="justify"/>
      <protection locked="0"/>
    </xf>
    <xf numFmtId="2" fontId="2" fillId="2" borderId="5" xfId="29" applyNumberFormat="1" applyFont="1" applyFill="1" applyBorder="1" applyAlignment="1" applyProtection="1"/>
    <xf numFmtId="165" fontId="10" fillId="0" borderId="34" xfId="1" applyFont="1" applyFill="1" applyBorder="1" applyAlignment="1">
      <alignment horizontal="right" wrapText="1"/>
    </xf>
    <xf numFmtId="165" fontId="2" fillId="0" borderId="4" xfId="1" applyFont="1" applyBorder="1" applyAlignment="1" applyProtection="1">
      <alignment horizontal="center"/>
      <protection locked="0"/>
    </xf>
    <xf numFmtId="165" fontId="2" fillId="0" borderId="4" xfId="1" applyFont="1" applyBorder="1" applyAlignment="1" applyProtection="1">
      <alignment horizontal="right"/>
      <protection locked="0"/>
    </xf>
    <xf numFmtId="165" fontId="2" fillId="0" borderId="4" xfId="1" applyFont="1" applyFill="1" applyBorder="1" applyAlignment="1" applyProtection="1">
      <alignment horizontal="center"/>
      <protection locked="0"/>
    </xf>
    <xf numFmtId="165" fontId="2" fillId="2" borderId="4" xfId="1" applyFont="1" applyFill="1" applyBorder="1" applyAlignment="1" applyProtection="1">
      <alignment horizontal="right"/>
      <protection locked="0"/>
    </xf>
    <xf numFmtId="165" fontId="10" fillId="0" borderId="4" xfId="1" applyFont="1" applyBorder="1" applyAlignment="1" applyProtection="1">
      <alignment horizontal="right"/>
      <protection locked="0"/>
    </xf>
    <xf numFmtId="3" fontId="2" fillId="0" borderId="4" xfId="13" applyNumberFormat="1" applyFont="1" applyFill="1" applyBorder="1" applyAlignment="1" applyProtection="1">
      <alignment horizontal="right"/>
      <protection locked="0"/>
    </xf>
    <xf numFmtId="165" fontId="2" fillId="2" borderId="7" xfId="1" applyFont="1" applyFill="1" applyBorder="1" applyAlignment="1" applyProtection="1">
      <alignment horizontal="right"/>
    </xf>
    <xf numFmtId="165" fontId="2" fillId="2" borderId="29" xfId="1" applyFont="1" applyFill="1" applyBorder="1" applyAlignment="1" applyProtection="1">
      <alignment horizontal="center"/>
      <protection locked="0"/>
    </xf>
    <xf numFmtId="165" fontId="2" fillId="0" borderId="29" xfId="1" applyFont="1" applyBorder="1" applyAlignment="1" applyProtection="1">
      <alignment horizontal="center"/>
      <protection locked="0"/>
    </xf>
    <xf numFmtId="165" fontId="2" fillId="0" borderId="7" xfId="1" applyFont="1" applyFill="1" applyBorder="1" applyAlignment="1" applyProtection="1">
      <alignment horizontal="right" wrapText="1"/>
      <protection locked="0"/>
    </xf>
    <xf numFmtId="165" fontId="2" fillId="0" borderId="4" xfId="1" applyFont="1" applyFill="1" applyBorder="1" applyAlignment="1" applyProtection="1">
      <alignment horizontal="right" wrapText="1"/>
      <protection locked="0"/>
    </xf>
    <xf numFmtId="165" fontId="2" fillId="3" borderId="4" xfId="1" applyFont="1" applyFill="1" applyBorder="1" applyAlignment="1" applyProtection="1">
      <alignment horizontal="center"/>
      <protection locked="0"/>
    </xf>
    <xf numFmtId="165" fontId="2" fillId="3" borderId="29" xfId="1" applyFont="1" applyFill="1" applyBorder="1" applyAlignment="1" applyProtection="1">
      <alignment horizontal="center"/>
      <protection locked="0"/>
    </xf>
    <xf numFmtId="166" fontId="2" fillId="0" borderId="13" xfId="4" applyNumberFormat="1" applyFont="1" applyFill="1" applyBorder="1" applyAlignment="1" applyProtection="1">
      <alignment horizontal="right" wrapText="1"/>
      <protection locked="0"/>
    </xf>
    <xf numFmtId="166" fontId="2" fillId="0" borderId="34" xfId="10" applyNumberFormat="1" applyFont="1" applyBorder="1" applyAlignment="1" applyProtection="1">
      <alignment horizontal="right"/>
      <protection locked="0"/>
    </xf>
    <xf numFmtId="166" fontId="2" fillId="0" borderId="40" xfId="8" applyNumberFormat="1" applyFont="1" applyFill="1" applyBorder="1" applyAlignment="1" applyProtection="1">
      <alignment horizontal="right"/>
      <protection locked="0"/>
    </xf>
    <xf numFmtId="165" fontId="2" fillId="0" borderId="34" xfId="1" applyFont="1" applyBorder="1" applyAlignment="1" applyProtection="1">
      <alignment horizontal="right"/>
      <protection locked="0"/>
    </xf>
    <xf numFmtId="165" fontId="2" fillId="0" borderId="40" xfId="1" applyFont="1" applyFill="1" applyBorder="1" applyAlignment="1" applyProtection="1">
      <alignment horizontal="right"/>
      <protection locked="0"/>
    </xf>
    <xf numFmtId="165" fontId="2" fillId="2" borderId="40" xfId="1" applyFont="1" applyFill="1" applyBorder="1" applyAlignment="1" applyProtection="1">
      <alignment horizontal="right"/>
      <protection locked="0"/>
    </xf>
    <xf numFmtId="165" fontId="2" fillId="2" borderId="34" xfId="1" applyFont="1" applyFill="1" applyBorder="1" applyAlignment="1" applyProtection="1">
      <alignment horizontal="center"/>
      <protection locked="0"/>
    </xf>
    <xf numFmtId="165" fontId="2" fillId="0" borderId="34" xfId="1" applyFont="1" applyFill="1" applyBorder="1" applyAlignment="1" applyProtection="1">
      <alignment horizontal="center"/>
      <protection locked="0"/>
    </xf>
    <xf numFmtId="165" fontId="2" fillId="0" borderId="34" xfId="1" applyFont="1" applyBorder="1" applyAlignment="1" applyProtection="1">
      <alignment horizontal="center"/>
      <protection locked="0"/>
    </xf>
    <xf numFmtId="165" fontId="2" fillId="2" borderId="0" xfId="1" applyFont="1" applyFill="1" applyBorder="1" applyAlignment="1" applyProtection="1">
      <alignment horizontal="center"/>
      <protection locked="0"/>
    </xf>
    <xf numFmtId="165" fontId="2" fillId="0" borderId="0" xfId="1" applyFont="1" applyBorder="1" applyAlignment="1" applyProtection="1">
      <alignment horizontal="center"/>
      <protection locked="0"/>
    </xf>
    <xf numFmtId="166" fontId="2" fillId="0" borderId="0" xfId="4" applyNumberFormat="1" applyFont="1" applyBorder="1" applyAlignment="1" applyProtection="1">
      <alignment horizontal="center"/>
      <protection locked="0"/>
    </xf>
    <xf numFmtId="165" fontId="37" fillId="2" borderId="13" xfId="1" applyFont="1" applyFill="1" applyBorder="1" applyAlignment="1" applyProtection="1">
      <alignment horizontal="center"/>
      <protection locked="0"/>
    </xf>
    <xf numFmtId="165" fontId="37" fillId="0" borderId="13" xfId="1" applyFont="1" applyBorder="1" applyAlignment="1" applyProtection="1">
      <alignment horizontal="center"/>
      <protection locked="0"/>
    </xf>
    <xf numFmtId="165" fontId="37" fillId="0" borderId="13" xfId="1" applyFont="1" applyFill="1" applyBorder="1" applyAlignment="1" applyProtection="1">
      <alignment horizontal="center"/>
      <protection locked="0"/>
    </xf>
    <xf numFmtId="166" fontId="37" fillId="0" borderId="13" xfId="4" applyNumberFormat="1" applyFont="1" applyBorder="1" applyAlignment="1" applyProtection="1">
      <alignment horizontal="center"/>
      <protection locked="0"/>
    </xf>
    <xf numFmtId="165" fontId="2" fillId="2" borderId="13" xfId="1" applyFont="1" applyFill="1" applyBorder="1" applyAlignment="1" applyProtection="1">
      <alignment horizontal="center"/>
      <protection locked="0"/>
    </xf>
    <xf numFmtId="165" fontId="2" fillId="0" borderId="13" xfId="1" applyFont="1" applyFill="1" applyBorder="1" applyAlignment="1" applyProtection="1">
      <alignment horizontal="center"/>
      <protection locked="0"/>
    </xf>
    <xf numFmtId="166" fontId="2" fillId="0" borderId="13" xfId="4" applyNumberFormat="1" applyFont="1" applyBorder="1" applyAlignment="1" applyProtection="1">
      <alignment horizontal="center"/>
      <protection locked="0"/>
    </xf>
    <xf numFmtId="165" fontId="2" fillId="0" borderId="13" xfId="1" applyFont="1" applyBorder="1" applyAlignment="1" applyProtection="1">
      <alignment horizontal="center"/>
      <protection locked="0"/>
    </xf>
    <xf numFmtId="4" fontId="2" fillId="0" borderId="29" xfId="1" applyNumberFormat="1" applyFont="1" applyFill="1" applyBorder="1" applyAlignment="1" applyProtection="1">
      <alignment horizontal="right"/>
      <protection locked="0"/>
    </xf>
    <xf numFmtId="2" fontId="2" fillId="2" borderId="13" xfId="0" applyNumberFormat="1" applyFont="1" applyFill="1" applyBorder="1" applyProtection="1">
      <protection locked="0"/>
    </xf>
    <xf numFmtId="2" fontId="2" fillId="0" borderId="13" xfId="0" applyNumberFormat="1" applyFont="1" applyBorder="1" applyProtection="1"/>
    <xf numFmtId="2" fontId="2" fillId="0" borderId="13" xfId="0" applyNumberFormat="1" applyFont="1" applyFill="1" applyBorder="1" applyProtection="1"/>
    <xf numFmtId="2" fontId="10" fillId="0" borderId="13" xfId="0" applyNumberFormat="1" applyFont="1" applyFill="1" applyBorder="1" applyProtection="1"/>
    <xf numFmtId="4" fontId="16" fillId="2" borderId="0" xfId="33" applyNumberFormat="1" applyFont="1" applyFill="1" applyBorder="1" applyAlignment="1" applyProtection="1">
      <alignment horizontal="right"/>
      <protection locked="0"/>
    </xf>
    <xf numFmtId="4" fontId="2" fillId="0" borderId="13" xfId="4" applyNumberFormat="1" applyFont="1" applyFill="1" applyBorder="1" applyAlignment="1" applyProtection="1">
      <alignment horizontal="right"/>
    </xf>
    <xf numFmtId="4" fontId="2" fillId="2" borderId="5" xfId="4" applyNumberFormat="1" applyFont="1" applyFill="1" applyBorder="1" applyAlignment="1" applyProtection="1">
      <alignment horizontal="right"/>
      <protection locked="0"/>
    </xf>
    <xf numFmtId="4" fontId="2" fillId="0" borderId="5" xfId="4" applyNumberFormat="1" applyFont="1" applyFill="1" applyBorder="1" applyAlignment="1" applyProtection="1">
      <alignment horizontal="right"/>
    </xf>
    <xf numFmtId="2" fontId="2" fillId="2" borderId="5" xfId="1" applyNumberFormat="1" applyFont="1" applyFill="1" applyBorder="1" applyAlignment="1" applyProtection="1">
      <alignment horizontal="right"/>
    </xf>
    <xf numFmtId="2" fontId="2" fillId="2" borderId="5" xfId="29" applyNumberFormat="1" applyFont="1" applyFill="1" applyBorder="1" applyAlignment="1" applyProtection="1">
      <alignment horizontal="right"/>
    </xf>
    <xf numFmtId="2" fontId="2" fillId="2" borderId="5" xfId="0" applyNumberFormat="1" applyFont="1" applyFill="1" applyBorder="1" applyAlignment="1" applyProtection="1"/>
    <xf numFmtId="0" fontId="2" fillId="2" borderId="46" xfId="0" applyFont="1" applyFill="1" applyBorder="1" applyAlignment="1" applyProtection="1">
      <alignment horizontal="center"/>
    </xf>
    <xf numFmtId="0" fontId="2" fillId="2" borderId="22" xfId="0" applyFont="1" applyFill="1" applyBorder="1" applyAlignment="1" applyProtection="1">
      <alignment horizontal="left"/>
    </xf>
    <xf numFmtId="0" fontId="2" fillId="2" borderId="22" xfId="0" applyFont="1" applyFill="1" applyBorder="1" applyAlignment="1" applyProtection="1">
      <alignment horizontal="center"/>
    </xf>
    <xf numFmtId="4" fontId="2" fillId="2" borderId="22" xfId="1" applyNumberFormat="1" applyFont="1" applyFill="1" applyBorder="1" applyAlignment="1" applyProtection="1">
      <alignment horizontal="right"/>
    </xf>
    <xf numFmtId="2" fontId="2" fillId="2" borderId="21" xfId="1" applyNumberFormat="1" applyFont="1" applyFill="1" applyBorder="1" applyAlignment="1" applyProtection="1">
      <alignment horizontal="right"/>
    </xf>
    <xf numFmtId="0" fontId="10" fillId="2" borderId="28" xfId="0" applyFont="1" applyFill="1" applyBorder="1" applyAlignment="1" applyProtection="1">
      <alignment horizontal="center"/>
    </xf>
    <xf numFmtId="0" fontId="10" fillId="2" borderId="11" xfId="0" applyFont="1" applyFill="1" applyBorder="1" applyAlignment="1" applyProtection="1">
      <alignment horizontal="left"/>
    </xf>
    <xf numFmtId="0" fontId="10" fillId="2" borderId="11" xfId="0" applyFont="1" applyFill="1" applyBorder="1" applyAlignment="1" applyProtection="1">
      <alignment horizontal="center"/>
    </xf>
    <xf numFmtId="4" fontId="10" fillId="2" borderId="11" xfId="1" applyNumberFormat="1" applyFont="1" applyFill="1" applyBorder="1" applyAlignment="1" applyProtection="1">
      <alignment horizontal="right"/>
    </xf>
    <xf numFmtId="2" fontId="10" fillId="2" borderId="26" xfId="1" applyNumberFormat="1" applyFont="1" applyFill="1" applyBorder="1" applyAlignment="1" applyProtection="1">
      <alignment horizontal="right"/>
    </xf>
    <xf numFmtId="2" fontId="2" fillId="2" borderId="5" xfId="0" applyNumberFormat="1" applyFont="1" applyFill="1" applyBorder="1" applyAlignment="1" applyProtection="1">
      <alignment horizontal="right"/>
    </xf>
    <xf numFmtId="0" fontId="2" fillId="2" borderId="13" xfId="0" applyFont="1" applyFill="1" applyBorder="1" applyAlignment="1" applyProtection="1">
      <alignment horizontal="center"/>
    </xf>
    <xf numFmtId="0" fontId="2" fillId="2" borderId="0" xfId="0" applyFont="1" applyFill="1" applyBorder="1" applyAlignment="1" applyProtection="1">
      <alignment horizontal="left"/>
    </xf>
    <xf numFmtId="0" fontId="2" fillId="2" borderId="0" xfId="0" applyFont="1" applyFill="1" applyBorder="1" applyAlignment="1" applyProtection="1">
      <alignment horizontal="center"/>
    </xf>
    <xf numFmtId="4" fontId="2" fillId="2" borderId="0" xfId="1" applyNumberFormat="1" applyFont="1" applyFill="1" applyBorder="1" applyAlignment="1" applyProtection="1">
      <alignment horizontal="right"/>
    </xf>
    <xf numFmtId="0" fontId="2" fillId="2" borderId="22" xfId="0" applyFont="1" applyFill="1" applyBorder="1" applyProtection="1"/>
    <xf numFmtId="4" fontId="2" fillId="2" borderId="46" xfId="28" applyNumberFormat="1" applyFont="1" applyFill="1" applyBorder="1" applyAlignment="1" applyProtection="1">
      <alignment horizontal="right"/>
    </xf>
    <xf numFmtId="2" fontId="2" fillId="2" borderId="47" xfId="28" applyNumberFormat="1" applyFont="1" applyFill="1" applyBorder="1" applyAlignment="1" applyProtection="1">
      <alignment horizontal="right"/>
    </xf>
    <xf numFmtId="0" fontId="10" fillId="2" borderId="11" xfId="0" applyFont="1" applyFill="1" applyBorder="1" applyProtection="1"/>
    <xf numFmtId="4" fontId="10" fillId="2" borderId="28" xfId="28" applyNumberFormat="1" applyFont="1" applyFill="1" applyBorder="1" applyAlignment="1" applyProtection="1">
      <alignment horizontal="right"/>
    </xf>
    <xf numFmtId="2" fontId="10" fillId="2" borderId="48" xfId="28" applyNumberFormat="1" applyFont="1" applyFill="1" applyBorder="1" applyAlignment="1" applyProtection="1">
      <alignment horizontal="right"/>
    </xf>
    <xf numFmtId="2" fontId="2" fillId="2" borderId="5" xfId="28" applyNumberFormat="1" applyFont="1" applyFill="1" applyBorder="1" applyAlignment="1" applyProtection="1">
      <alignment horizontal="right"/>
    </xf>
    <xf numFmtId="2" fontId="10" fillId="2" borderId="5" xfId="1" applyNumberFormat="1" applyFont="1" applyFill="1" applyBorder="1" applyAlignment="1" applyProtection="1">
      <alignment horizontal="right"/>
    </xf>
    <xf numFmtId="2" fontId="2" fillId="2" borderId="51" xfId="28" applyNumberFormat="1" applyFont="1" applyFill="1" applyBorder="1" applyAlignment="1" applyProtection="1">
      <alignment horizontal="right"/>
    </xf>
    <xf numFmtId="2" fontId="2" fillId="2" borderId="5" xfId="4" applyNumberFormat="1" applyFont="1" applyFill="1" applyBorder="1" applyAlignment="1" applyProtection="1">
      <alignment horizontal="right"/>
    </xf>
    <xf numFmtId="4" fontId="2" fillId="2" borderId="22" xfId="28" applyNumberFormat="1" applyFont="1" applyFill="1" applyBorder="1" applyAlignment="1" applyProtection="1">
      <alignment horizontal="right"/>
    </xf>
    <xf numFmtId="2" fontId="2" fillId="2" borderId="21" xfId="28" applyNumberFormat="1" applyFont="1" applyFill="1" applyBorder="1" applyAlignment="1" applyProtection="1">
      <alignment horizontal="right"/>
    </xf>
    <xf numFmtId="4" fontId="10" fillId="2" borderId="11" xfId="28" applyNumberFormat="1" applyFont="1" applyFill="1" applyBorder="1" applyAlignment="1" applyProtection="1">
      <alignment horizontal="right"/>
    </xf>
    <xf numFmtId="2" fontId="10" fillId="2" borderId="26" xfId="28" applyNumberFormat="1" applyFont="1" applyFill="1" applyBorder="1" applyAlignment="1" applyProtection="1">
      <alignment horizontal="right"/>
    </xf>
    <xf numFmtId="0" fontId="2" fillId="2" borderId="28" xfId="0" applyFont="1" applyFill="1" applyBorder="1" applyAlignment="1" applyProtection="1">
      <alignment horizontal="center"/>
    </xf>
    <xf numFmtId="0" fontId="2" fillId="2" borderId="11" xfId="0" applyFont="1" applyFill="1" applyBorder="1" applyAlignment="1" applyProtection="1">
      <alignment horizontal="center"/>
    </xf>
    <xf numFmtId="4" fontId="2" fillId="2" borderId="11" xfId="28" applyNumberFormat="1" applyFont="1" applyFill="1" applyBorder="1" applyAlignment="1" applyProtection="1">
      <alignment horizontal="right"/>
    </xf>
    <xf numFmtId="2" fontId="2" fillId="2" borderId="26" xfId="28" applyNumberFormat="1" applyFont="1" applyFill="1" applyBorder="1" applyAlignment="1" applyProtection="1">
      <alignment horizontal="right"/>
    </xf>
    <xf numFmtId="2" fontId="2" fillId="2" borderId="5" xfId="30" applyNumberFormat="1" applyFont="1" applyFill="1" applyBorder="1" applyAlignment="1" applyProtection="1">
      <alignment horizontal="right" vertical="center"/>
    </xf>
    <xf numFmtId="2" fontId="2" fillId="2" borderId="5" xfId="31" applyNumberFormat="1" applyFont="1" applyFill="1" applyBorder="1" applyAlignment="1" applyProtection="1">
      <alignment horizontal="right" wrapText="1"/>
    </xf>
    <xf numFmtId="0" fontId="10" fillId="2" borderId="46" xfId="0" applyFont="1" applyFill="1" applyBorder="1" applyAlignment="1" applyProtection="1">
      <alignment horizontal="center"/>
    </xf>
    <xf numFmtId="0" fontId="10" fillId="2" borderId="22" xfId="0" applyFont="1" applyFill="1" applyBorder="1" applyAlignment="1" applyProtection="1">
      <alignment horizontal="left"/>
    </xf>
    <xf numFmtId="0" fontId="10" fillId="2" borderId="22" xfId="0" applyFont="1" applyFill="1" applyBorder="1" applyAlignment="1" applyProtection="1">
      <alignment horizontal="center"/>
    </xf>
    <xf numFmtId="4" fontId="10" fillId="2" borderId="22" xfId="4" applyNumberFormat="1" applyFont="1" applyFill="1" applyBorder="1" applyAlignment="1" applyProtection="1">
      <alignment horizontal="right"/>
    </xf>
    <xf numFmtId="2" fontId="10" fillId="2" borderId="21" xfId="4" applyNumberFormat="1" applyFont="1" applyFill="1" applyBorder="1" applyAlignment="1" applyProtection="1">
      <alignment horizontal="right"/>
    </xf>
    <xf numFmtId="4" fontId="10" fillId="2" borderId="11" xfId="4" applyNumberFormat="1" applyFont="1" applyFill="1" applyBorder="1" applyAlignment="1" applyProtection="1">
      <alignment horizontal="right"/>
    </xf>
    <xf numFmtId="2" fontId="2" fillId="2" borderId="26" xfId="4" applyNumberFormat="1" applyFont="1" applyFill="1" applyBorder="1" applyAlignment="1" applyProtection="1">
      <alignment horizontal="right"/>
    </xf>
    <xf numFmtId="2" fontId="2" fillId="2" borderId="29" xfId="29" applyNumberFormat="1" applyFont="1" applyFill="1" applyBorder="1" applyAlignment="1" applyProtection="1">
      <alignment horizontal="right" wrapText="1"/>
    </xf>
    <xf numFmtId="4" fontId="2" fillId="2" borderId="46" xfId="0" applyNumberFormat="1" applyFont="1" applyFill="1" applyBorder="1" applyAlignment="1" applyProtection="1">
      <alignment horizontal="right"/>
    </xf>
    <xf numFmtId="2" fontId="10" fillId="2" borderId="21" xfId="29" applyNumberFormat="1" applyFont="1" applyFill="1" applyBorder="1" applyAlignment="1" applyProtection="1">
      <alignment horizontal="right"/>
    </xf>
    <xf numFmtId="4" fontId="10" fillId="2" borderId="28" xfId="0" applyNumberFormat="1" applyFont="1" applyFill="1" applyBorder="1" applyAlignment="1" applyProtection="1">
      <alignment horizontal="right"/>
    </xf>
    <xf numFmtId="2" fontId="10" fillId="2" borderId="26" xfId="29" applyNumberFormat="1" applyFont="1" applyFill="1" applyBorder="1" applyAlignment="1" applyProtection="1">
      <alignment horizontal="right"/>
    </xf>
    <xf numFmtId="2" fontId="10" fillId="0" borderId="15" xfId="0" applyNumberFormat="1" applyFont="1" applyBorder="1" applyAlignment="1" applyProtection="1">
      <alignment horizontal="center" vertical="center" wrapText="1"/>
    </xf>
    <xf numFmtId="2" fontId="2" fillId="2" borderId="29" xfId="4" applyNumberFormat="1" applyFont="1" applyFill="1" applyBorder="1" applyAlignment="1" applyProtection="1">
      <alignment horizontal="center"/>
    </xf>
    <xf numFmtId="0" fontId="2" fillId="2" borderId="21" xfId="0" applyFont="1" applyFill="1" applyBorder="1" applyAlignment="1" applyProtection="1">
      <alignment horizontal="left"/>
    </xf>
    <xf numFmtId="0" fontId="10" fillId="2" borderId="26" xfId="0" applyFont="1" applyFill="1" applyBorder="1" applyAlignment="1" applyProtection="1">
      <alignment horizontal="left"/>
    </xf>
    <xf numFmtId="2" fontId="10" fillId="2" borderId="26" xfId="28" applyNumberFormat="1" applyFont="1" applyFill="1" applyBorder="1" applyAlignment="1" applyProtection="1">
      <alignment horizontal="center"/>
    </xf>
    <xf numFmtId="0" fontId="2" fillId="2" borderId="21" xfId="0" applyFont="1" applyFill="1" applyBorder="1" applyAlignment="1" applyProtection="1">
      <alignment horizontal="center" vertical="center" wrapText="1"/>
    </xf>
    <xf numFmtId="0" fontId="10" fillId="2" borderId="46" xfId="0" applyFont="1" applyFill="1" applyBorder="1" applyAlignment="1" applyProtection="1">
      <alignment vertical="top" wrapText="1"/>
    </xf>
    <xf numFmtId="1" fontId="2" fillId="2" borderId="22" xfId="0" applyNumberFormat="1"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165" fontId="2" fillId="2" borderId="21" xfId="0" applyNumberFormat="1" applyFont="1" applyFill="1" applyBorder="1" applyAlignment="1" applyProtection="1">
      <alignment horizontal="center" vertical="center" wrapText="1"/>
    </xf>
    <xf numFmtId="2" fontId="10" fillId="2" borderId="21" xfId="0" applyNumberFormat="1"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10" fillId="2" borderId="28" xfId="0" applyFont="1" applyFill="1" applyBorder="1" applyAlignment="1" applyProtection="1">
      <alignment vertical="top" wrapText="1"/>
    </xf>
    <xf numFmtId="1" fontId="2" fillId="2" borderId="11" xfId="0" applyNumberFormat="1"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65" fontId="2" fillId="2" borderId="26" xfId="0" applyNumberFormat="1" applyFont="1" applyFill="1" applyBorder="1" applyAlignment="1" applyProtection="1">
      <alignment horizontal="center" vertical="center" wrapText="1"/>
    </xf>
    <xf numFmtId="2" fontId="2" fillId="2" borderId="26" xfId="0" applyNumberFormat="1" applyFont="1" applyFill="1" applyBorder="1" applyAlignment="1" applyProtection="1">
      <alignment vertical="center" wrapText="1"/>
    </xf>
    <xf numFmtId="0" fontId="29" fillId="2" borderId="46" xfId="0" applyFont="1" applyFill="1" applyBorder="1" applyAlignment="1" applyProtection="1">
      <alignment horizontal="center"/>
    </xf>
    <xf numFmtId="0" fontId="29" fillId="2" borderId="22" xfId="0" applyFont="1" applyFill="1" applyBorder="1" applyAlignment="1" applyProtection="1">
      <alignment wrapText="1"/>
    </xf>
    <xf numFmtId="0" fontId="29" fillId="2" borderId="22" xfId="0" applyFont="1" applyFill="1" applyBorder="1" applyAlignment="1" applyProtection="1">
      <alignment horizontal="center"/>
    </xf>
    <xf numFmtId="4" fontId="29" fillId="2" borderId="22" xfId="0" applyNumberFormat="1" applyFont="1" applyFill="1" applyBorder="1" applyAlignment="1" applyProtection="1">
      <alignment horizontal="right"/>
    </xf>
    <xf numFmtId="2" fontId="29" fillId="2" borderId="21" xfId="0" applyNumberFormat="1" applyFont="1" applyFill="1" applyBorder="1" applyAlignment="1" applyProtection="1">
      <alignment horizontal="right"/>
    </xf>
    <xf numFmtId="0" fontId="13" fillId="2" borderId="28" xfId="0" applyFont="1" applyFill="1" applyBorder="1" applyAlignment="1" applyProtection="1">
      <alignment wrapText="1"/>
    </xf>
    <xf numFmtId="0" fontId="10" fillId="2" borderId="11" xfId="0" applyFont="1" applyFill="1" applyBorder="1" applyAlignment="1" applyProtection="1">
      <alignment wrapText="1"/>
    </xf>
    <xf numFmtId="0" fontId="13" fillId="2" borderId="11" xfId="0" applyFont="1" applyFill="1" applyBorder="1" applyAlignment="1" applyProtection="1">
      <alignment wrapText="1"/>
    </xf>
    <xf numFmtId="4" fontId="13" fillId="2" borderId="11" xfId="0" applyNumberFormat="1" applyFont="1" applyFill="1" applyBorder="1" applyAlignment="1" applyProtection="1">
      <alignment horizontal="right" wrapText="1"/>
    </xf>
    <xf numFmtId="2" fontId="13" fillId="2" borderId="26" xfId="33" applyNumberFormat="1" applyFont="1" applyFill="1" applyBorder="1" applyAlignment="1" applyProtection="1">
      <alignment horizontal="right" wrapText="1"/>
    </xf>
    <xf numFmtId="2" fontId="2" fillId="2" borderId="5" xfId="4" applyNumberFormat="1" applyFont="1" applyFill="1" applyBorder="1" applyAlignment="1" applyProtection="1">
      <alignment horizontal="center" vertical="center"/>
    </xf>
    <xf numFmtId="2" fontId="2" fillId="2" borderId="5" xfId="4" applyNumberFormat="1" applyFont="1" applyFill="1" applyBorder="1" applyProtection="1"/>
    <xf numFmtId="0" fontId="2" fillId="2" borderId="46" xfId="0" applyFont="1" applyFill="1" applyBorder="1" applyProtection="1"/>
    <xf numFmtId="2" fontId="2" fillId="2" borderId="47" xfId="0" applyNumberFormat="1" applyFont="1" applyFill="1" applyBorder="1" applyProtection="1"/>
    <xf numFmtId="0" fontId="2" fillId="2" borderId="28" xfId="0" applyFont="1" applyFill="1" applyBorder="1" applyProtection="1"/>
    <xf numFmtId="2" fontId="2" fillId="2" borderId="48" xfId="0" applyNumberFormat="1" applyFont="1" applyFill="1" applyBorder="1" applyProtection="1"/>
    <xf numFmtId="43" fontId="2" fillId="2" borderId="22" xfId="4" applyNumberFormat="1" applyFont="1" applyFill="1" applyBorder="1" applyProtection="1"/>
    <xf numFmtId="2" fontId="2" fillId="2" borderId="21" xfId="4" applyNumberFormat="1" applyFont="1" applyFill="1" applyBorder="1" applyProtection="1"/>
    <xf numFmtId="43" fontId="10" fillId="2" borderId="11" xfId="4" applyNumberFormat="1" applyFont="1" applyFill="1" applyBorder="1" applyProtection="1"/>
    <xf numFmtId="2" fontId="10" fillId="2" borderId="26" xfId="4" applyNumberFormat="1" applyFont="1" applyFill="1" applyBorder="1" applyProtection="1"/>
    <xf numFmtId="2" fontId="2" fillId="2" borderId="5" xfId="0" applyNumberFormat="1" applyFont="1" applyFill="1" applyBorder="1" applyProtection="1"/>
    <xf numFmtId="2" fontId="10" fillId="2" borderId="5" xfId="0" applyNumberFormat="1" applyFont="1" applyFill="1" applyBorder="1" applyProtection="1"/>
    <xf numFmtId="2" fontId="2" fillId="2" borderId="29" xfId="0" applyNumberFormat="1" applyFont="1" applyFill="1" applyBorder="1" applyProtection="1"/>
    <xf numFmtId="43" fontId="2" fillId="2" borderId="22" xfId="29" applyNumberFormat="1" applyFont="1" applyFill="1" applyBorder="1" applyAlignment="1" applyProtection="1">
      <alignment horizontal="center" vertical="center"/>
    </xf>
    <xf numFmtId="2" fontId="2" fillId="2" borderId="21" xfId="29" applyNumberFormat="1" applyFont="1" applyFill="1" applyBorder="1" applyAlignment="1" applyProtection="1"/>
    <xf numFmtId="43" fontId="10" fillId="2" borderId="11" xfId="29" applyNumberFormat="1" applyFont="1" applyFill="1" applyBorder="1" applyAlignment="1" applyProtection="1">
      <alignment horizontal="center" vertical="center"/>
    </xf>
    <xf numFmtId="2" fontId="10" fillId="2" borderId="26" xfId="29" applyNumberFormat="1" applyFont="1" applyFill="1" applyBorder="1" applyAlignment="1" applyProtection="1"/>
    <xf numFmtId="2" fontId="2" fillId="2" borderId="5" xfId="29" applyNumberFormat="1" applyFont="1" applyFill="1" applyBorder="1" applyProtection="1"/>
    <xf numFmtId="2" fontId="2" fillId="2" borderId="5" xfId="4" applyNumberFormat="1" applyFont="1" applyFill="1" applyBorder="1" applyAlignment="1" applyProtection="1"/>
    <xf numFmtId="2" fontId="2" fillId="2" borderId="55" xfId="4" applyNumberFormat="1" applyFont="1" applyFill="1" applyBorder="1" applyAlignment="1" applyProtection="1"/>
    <xf numFmtId="0" fontId="2" fillId="2" borderId="25" xfId="0" applyFont="1" applyFill="1" applyBorder="1" applyAlignment="1" applyProtection="1">
      <alignment horizontal="center" vertical="top"/>
    </xf>
    <xf numFmtId="49" fontId="2" fillId="2" borderId="26" xfId="0" applyNumberFormat="1" applyFont="1" applyFill="1" applyBorder="1" applyAlignment="1" applyProtection="1">
      <alignment horizontal="center" wrapText="1"/>
    </xf>
    <xf numFmtId="0" fontId="10" fillId="2" borderId="26" xfId="0" applyFont="1" applyFill="1" applyBorder="1" applyAlignment="1" applyProtection="1">
      <alignment horizontal="center"/>
    </xf>
    <xf numFmtId="166" fontId="10" fillId="2" borderId="28" xfId="4" applyNumberFormat="1" applyFont="1" applyFill="1" applyBorder="1" applyAlignment="1" applyProtection="1">
      <alignment horizontal="right"/>
    </xf>
    <xf numFmtId="165" fontId="10" fillId="2" borderId="25" xfId="1" applyFont="1" applyFill="1" applyBorder="1" applyAlignment="1" applyProtection="1">
      <alignment horizontal="right"/>
    </xf>
    <xf numFmtId="165" fontId="10" fillId="2" borderId="24" xfId="1" applyFont="1" applyFill="1" applyBorder="1" applyAlignment="1" applyProtection="1">
      <alignment horizontal="right"/>
    </xf>
    <xf numFmtId="0" fontId="2" fillId="2" borderId="4" xfId="0" applyFont="1" applyFill="1" applyBorder="1" applyAlignment="1" applyProtection="1">
      <alignment horizontal="center" vertical="top"/>
    </xf>
    <xf numFmtId="49" fontId="10" fillId="2" borderId="5" xfId="0" applyNumberFormat="1" applyFont="1" applyFill="1" applyBorder="1" applyAlignment="1" applyProtection="1">
      <alignment horizontal="left" wrapText="1"/>
    </xf>
    <xf numFmtId="0" fontId="10" fillId="2" borderId="5" xfId="0" applyFont="1" applyFill="1" applyBorder="1" applyAlignment="1" applyProtection="1">
      <alignment horizontal="center"/>
    </xf>
    <xf numFmtId="166" fontId="10" fillId="2" borderId="13" xfId="4" applyNumberFormat="1" applyFont="1" applyFill="1" applyBorder="1" applyAlignment="1" applyProtection="1">
      <alignment horizontal="right"/>
    </xf>
    <xf numFmtId="165" fontId="2" fillId="2" borderId="4" xfId="1" applyFont="1" applyFill="1" applyBorder="1" applyAlignment="1" applyProtection="1">
      <alignment horizontal="right"/>
    </xf>
    <xf numFmtId="165" fontId="2" fillId="2" borderId="6" xfId="1" applyFont="1" applyFill="1" applyBorder="1" applyAlignment="1" applyProtection="1">
      <alignment horizontal="right"/>
    </xf>
    <xf numFmtId="49" fontId="10" fillId="2" borderId="26" xfId="0" applyNumberFormat="1" applyFont="1" applyFill="1" applyBorder="1" applyAlignment="1" applyProtection="1">
      <alignment horizontal="left" wrapText="1"/>
    </xf>
    <xf numFmtId="0" fontId="2" fillId="2" borderId="26" xfId="0" applyFont="1" applyFill="1" applyBorder="1" applyAlignment="1" applyProtection="1">
      <alignment horizontal="center" vertical="top" wrapText="1"/>
    </xf>
    <xf numFmtId="165" fontId="10" fillId="2" borderId="25" xfId="1" applyFont="1" applyFill="1" applyBorder="1" applyAlignment="1" applyProtection="1">
      <alignment horizontal="right"/>
      <protection locked="0"/>
    </xf>
    <xf numFmtId="165" fontId="2" fillId="2" borderId="34" xfId="1" applyFont="1" applyFill="1" applyBorder="1" applyAlignment="1" applyProtection="1">
      <alignment horizontal="center"/>
    </xf>
    <xf numFmtId="0" fontId="10" fillId="2" borderId="5" xfId="0" applyFont="1" applyFill="1" applyBorder="1" applyAlignment="1" applyProtection="1"/>
    <xf numFmtId="0" fontId="10" fillId="2" borderId="5" xfId="0" applyFont="1" applyFill="1" applyBorder="1" applyAlignment="1" applyProtection="1">
      <alignment horizontal="right"/>
    </xf>
    <xf numFmtId="166" fontId="10" fillId="2" borderId="7" xfId="4" applyNumberFormat="1" applyFont="1" applyFill="1" applyBorder="1" applyAlignment="1" applyProtection="1">
      <alignment horizontal="right"/>
    </xf>
    <xf numFmtId="166" fontId="10" fillId="2" borderId="0" xfId="4" applyNumberFormat="1" applyFont="1" applyFill="1" applyBorder="1" applyAlignment="1" applyProtection="1">
      <alignment horizontal="right"/>
    </xf>
    <xf numFmtId="3" fontId="2" fillId="2" borderId="34" xfId="4" applyNumberFormat="1" applyFont="1" applyFill="1" applyBorder="1" applyAlignment="1" applyProtection="1">
      <alignment horizontal="right"/>
    </xf>
    <xf numFmtId="0" fontId="10" fillId="2" borderId="5" xfId="0" applyFont="1" applyFill="1" applyBorder="1" applyAlignment="1" applyProtection="1">
      <alignment horizontal="left"/>
    </xf>
    <xf numFmtId="165" fontId="10" fillId="2" borderId="34" xfId="1" applyFont="1" applyFill="1" applyBorder="1" applyAlignment="1" applyProtection="1">
      <alignment horizontal="right"/>
    </xf>
    <xf numFmtId="0" fontId="2" fillId="2" borderId="26" xfId="0" applyFont="1" applyFill="1" applyBorder="1" applyAlignment="1" applyProtection="1">
      <alignment horizontal="left"/>
    </xf>
    <xf numFmtId="0" fontId="2" fillId="2" borderId="26" xfId="0" applyFont="1" applyFill="1" applyBorder="1" applyAlignment="1" applyProtection="1">
      <alignment horizontal="right"/>
    </xf>
    <xf numFmtId="166" fontId="2" fillId="2" borderId="24" xfId="4" applyNumberFormat="1" applyFont="1" applyFill="1" applyBorder="1" applyAlignment="1" applyProtection="1">
      <alignment horizontal="right"/>
    </xf>
    <xf numFmtId="166" fontId="10" fillId="2" borderId="11" xfId="4" applyNumberFormat="1" applyFont="1" applyFill="1" applyBorder="1" applyAlignment="1" applyProtection="1">
      <alignment horizontal="right"/>
    </xf>
    <xf numFmtId="3" fontId="10" fillId="2" borderId="37" xfId="4" applyNumberFormat="1" applyFont="1" applyFill="1" applyBorder="1" applyAlignment="1" applyProtection="1">
      <alignment horizontal="right"/>
    </xf>
    <xf numFmtId="49" fontId="2" fillId="2" borderId="4" xfId="0" applyNumberFormat="1" applyFont="1" applyFill="1" applyBorder="1" applyAlignment="1" applyProtection="1">
      <alignment horizontal="center" vertical="top" wrapText="1"/>
    </xf>
    <xf numFmtId="49" fontId="2" fillId="2" borderId="13" xfId="0" applyNumberFormat="1" applyFont="1" applyFill="1" applyBorder="1" applyAlignment="1" applyProtection="1">
      <alignment horizontal="center" wrapText="1"/>
    </xf>
    <xf numFmtId="49" fontId="2" fillId="2" borderId="0" xfId="0" applyNumberFormat="1" applyFont="1" applyFill="1" applyBorder="1" applyAlignment="1" applyProtection="1">
      <alignment horizontal="right" wrapText="1"/>
    </xf>
    <xf numFmtId="165" fontId="10" fillId="2" borderId="0" xfId="1" applyFont="1" applyFill="1" applyBorder="1" applyAlignment="1" applyProtection="1">
      <alignment horizontal="right" wrapText="1"/>
    </xf>
    <xf numFmtId="165" fontId="2" fillId="2" borderId="34" xfId="1" applyFont="1" applyFill="1" applyBorder="1" applyAlignment="1" applyProtection="1">
      <alignment horizontal="right"/>
    </xf>
    <xf numFmtId="49" fontId="2" fillId="2" borderId="25" xfId="0" applyNumberFormat="1" applyFont="1" applyFill="1" applyBorder="1" applyAlignment="1" applyProtection="1">
      <alignment horizontal="center" vertical="top" wrapText="1"/>
    </xf>
    <xf numFmtId="49" fontId="2" fillId="2" borderId="28" xfId="0" applyNumberFormat="1" applyFont="1" applyFill="1" applyBorder="1" applyAlignment="1" applyProtection="1">
      <alignment horizontal="center" wrapText="1"/>
    </xf>
    <xf numFmtId="49" fontId="2" fillId="2" borderId="11" xfId="0" applyNumberFormat="1" applyFont="1" applyFill="1" applyBorder="1" applyAlignment="1" applyProtection="1">
      <alignment horizontal="right" wrapText="1"/>
    </xf>
    <xf numFmtId="165" fontId="10" fillId="2" borderId="11" xfId="1" applyFont="1" applyFill="1" applyBorder="1" applyAlignment="1" applyProtection="1">
      <alignment horizontal="right" wrapText="1"/>
    </xf>
    <xf numFmtId="165" fontId="10" fillId="2" borderId="37" xfId="1" applyFont="1" applyFill="1" applyBorder="1" applyAlignment="1" applyProtection="1">
      <alignment horizontal="right" wrapText="1"/>
    </xf>
    <xf numFmtId="166" fontId="10" fillId="2" borderId="5" xfId="4" applyNumberFormat="1" applyFont="1" applyFill="1" applyBorder="1" applyAlignment="1" applyProtection="1">
      <alignment horizontal="right"/>
    </xf>
    <xf numFmtId="3" fontId="2" fillId="2" borderId="36" xfId="4" applyNumberFormat="1" applyFont="1" applyFill="1" applyBorder="1" applyAlignment="1" applyProtection="1">
      <alignment horizontal="right"/>
    </xf>
    <xf numFmtId="165" fontId="10" fillId="2" borderId="34" xfId="1" applyFont="1" applyFill="1" applyBorder="1" applyAlignment="1" applyProtection="1">
      <alignment horizontal="center"/>
    </xf>
    <xf numFmtId="166" fontId="2" fillId="2" borderId="26" xfId="4" applyNumberFormat="1" applyFont="1" applyFill="1" applyBorder="1" applyAlignment="1" applyProtection="1">
      <alignment horizontal="right"/>
    </xf>
    <xf numFmtId="165" fontId="10" fillId="2" borderId="37" xfId="1" applyFont="1" applyFill="1" applyBorder="1" applyAlignment="1" applyProtection="1">
      <alignment horizontal="right"/>
    </xf>
    <xf numFmtId="165" fontId="10" fillId="2" borderId="44" xfId="1" applyFont="1" applyFill="1" applyBorder="1" applyAlignment="1" applyProtection="1">
      <alignment horizontal="right"/>
    </xf>
    <xf numFmtId="166" fontId="2" fillId="2" borderId="40" xfId="8" applyNumberFormat="1" applyFont="1" applyFill="1" applyBorder="1" applyAlignment="1" applyProtection="1">
      <alignment horizontal="right"/>
    </xf>
    <xf numFmtId="165" fontId="2" fillId="2" borderId="57" xfId="1" applyFont="1" applyFill="1" applyBorder="1" applyAlignment="1" applyProtection="1">
      <alignment horizontal="right"/>
    </xf>
    <xf numFmtId="0" fontId="2" fillId="2" borderId="25" xfId="12" applyFont="1" applyFill="1" applyBorder="1" applyAlignment="1" applyProtection="1">
      <alignment horizontal="center" wrapText="1"/>
    </xf>
    <xf numFmtId="0" fontId="2" fillId="2" borderId="26" xfId="0" applyFont="1" applyFill="1" applyBorder="1" applyAlignment="1" applyProtection="1">
      <alignment horizontal="center"/>
    </xf>
    <xf numFmtId="3" fontId="2" fillId="2" borderId="24" xfId="20" applyNumberFormat="1" applyFont="1" applyFill="1" applyBorder="1" applyAlignment="1" applyProtection="1">
      <alignment horizontal="center" wrapText="1"/>
    </xf>
    <xf numFmtId="166" fontId="2" fillId="2" borderId="11" xfId="4" applyNumberFormat="1" applyFont="1" applyFill="1" applyBorder="1" applyAlignment="1" applyProtection="1">
      <alignment horizontal="center"/>
    </xf>
    <xf numFmtId="165" fontId="2" fillId="2" borderId="37" xfId="1" applyFont="1" applyFill="1" applyBorder="1" applyAlignment="1" applyProtection="1">
      <alignment horizontal="center"/>
    </xf>
    <xf numFmtId="3" fontId="2" fillId="2" borderId="28" xfId="20" applyNumberFormat="1" applyFont="1" applyFill="1" applyBorder="1" applyAlignment="1" applyProtection="1">
      <alignment horizontal="center" wrapText="1"/>
    </xf>
    <xf numFmtId="166" fontId="2" fillId="2" borderId="28" xfId="4" applyNumberFormat="1" applyFont="1" applyFill="1" applyBorder="1" applyAlignment="1" applyProtection="1">
      <alignment horizontal="center"/>
    </xf>
    <xf numFmtId="0" fontId="2" fillId="2" borderId="4" xfId="12" applyFont="1" applyFill="1" applyBorder="1" applyAlignment="1" applyProtection="1">
      <alignment horizontal="center" vertical="top" wrapText="1"/>
    </xf>
    <xf numFmtId="0" fontId="10" fillId="2" borderId="5" xfId="0" applyFont="1" applyFill="1" applyBorder="1" applyAlignment="1" applyProtection="1">
      <alignment horizontal="left" wrapText="1"/>
    </xf>
    <xf numFmtId="0" fontId="2" fillId="2" borderId="5" xfId="0" applyFont="1" applyFill="1" applyBorder="1" applyAlignment="1" applyProtection="1">
      <alignment horizontal="center"/>
    </xf>
    <xf numFmtId="167" fontId="2" fillId="2" borderId="13" xfId="4" applyNumberFormat="1" applyFont="1" applyFill="1" applyBorder="1" applyAlignment="1" applyProtection="1">
      <alignment horizontal="center"/>
    </xf>
    <xf numFmtId="166" fontId="2" fillId="2" borderId="7" xfId="4" applyNumberFormat="1" applyFont="1" applyFill="1" applyBorder="1" applyAlignment="1" applyProtection="1">
      <alignment horizontal="center"/>
    </xf>
    <xf numFmtId="165" fontId="2" fillId="2" borderId="36" xfId="1" applyFont="1" applyFill="1" applyBorder="1" applyAlignment="1" applyProtection="1">
      <alignment horizontal="center"/>
    </xf>
    <xf numFmtId="0" fontId="2" fillId="2" borderId="25" xfId="0" applyFont="1" applyFill="1" applyBorder="1" applyAlignment="1" applyProtection="1">
      <alignment horizontal="center"/>
    </xf>
    <xf numFmtId="0" fontId="10" fillId="2" borderId="26" xfId="0" applyFont="1" applyFill="1" applyBorder="1" applyAlignment="1" applyProtection="1">
      <alignment horizontal="left" wrapText="1"/>
    </xf>
    <xf numFmtId="167" fontId="10" fillId="2" borderId="28" xfId="4" applyNumberFormat="1" applyFont="1" applyFill="1" applyBorder="1" applyAlignment="1" applyProtection="1">
      <alignment horizontal="center"/>
    </xf>
    <xf numFmtId="166" fontId="2" fillId="2" borderId="24" xfId="4" applyNumberFormat="1" applyFont="1" applyFill="1" applyBorder="1" applyAlignment="1" applyProtection="1">
      <alignment horizontal="center"/>
    </xf>
    <xf numFmtId="165" fontId="10" fillId="2" borderId="37" xfId="1" applyFont="1" applyFill="1" applyBorder="1" applyAlignment="1" applyProtection="1">
      <alignment horizontal="center"/>
    </xf>
    <xf numFmtId="2" fontId="10" fillId="0" borderId="7" xfId="4" applyNumberFormat="1" applyFont="1" applyFill="1" applyBorder="1" applyAlignment="1" applyProtection="1">
      <alignment vertical="center"/>
    </xf>
    <xf numFmtId="2" fontId="2" fillId="0" borderId="7" xfId="4" applyNumberFormat="1" applyFont="1" applyFill="1" applyBorder="1" applyAlignment="1" applyProtection="1">
      <alignment vertical="center"/>
    </xf>
    <xf numFmtId="2" fontId="2" fillId="0" borderId="7" xfId="4" applyNumberFormat="1" applyFont="1" applyFill="1" applyBorder="1" applyAlignment="1" applyProtection="1">
      <alignment horizontal="right"/>
    </xf>
    <xf numFmtId="2" fontId="2" fillId="2" borderId="34" xfId="8" applyNumberFormat="1" applyFont="1" applyFill="1" applyBorder="1" applyAlignment="1" applyProtection="1">
      <alignment vertical="center"/>
    </xf>
    <xf numFmtId="0" fontId="2" fillId="2" borderId="25" xfId="7" applyFont="1" applyFill="1" applyBorder="1" applyAlignment="1" applyProtection="1">
      <alignment horizontal="center" vertical="top"/>
    </xf>
    <xf numFmtId="0" fontId="16" fillId="2" borderId="11" xfId="0" applyFont="1" applyFill="1" applyBorder="1" applyAlignment="1" applyProtection="1">
      <alignment horizontal="center" vertical="center" wrapText="1"/>
    </xf>
    <xf numFmtId="0" fontId="2" fillId="2" borderId="26" xfId="7" applyFont="1" applyFill="1" applyBorder="1" applyAlignment="1" applyProtection="1">
      <alignment horizontal="center"/>
    </xf>
    <xf numFmtId="2" fontId="2" fillId="2" borderId="37" xfId="8" applyNumberFormat="1" applyFont="1" applyFill="1" applyBorder="1" applyAlignment="1" applyProtection="1">
      <alignment vertical="center"/>
    </xf>
    <xf numFmtId="0" fontId="2" fillId="2" borderId="4" xfId="7" applyFont="1" applyFill="1" applyBorder="1" applyAlignment="1" applyProtection="1">
      <alignment horizontal="center" vertical="top"/>
    </xf>
    <xf numFmtId="0" fontId="16" fillId="2" borderId="0" xfId="0" applyFont="1" applyFill="1" applyBorder="1" applyAlignment="1" applyProtection="1">
      <alignment horizontal="center" vertical="center" wrapText="1"/>
    </xf>
    <xf numFmtId="0" fontId="2" fillId="2" borderId="5" xfId="7" applyFont="1" applyFill="1" applyBorder="1" applyAlignment="1" applyProtection="1">
      <alignment horizontal="center"/>
    </xf>
    <xf numFmtId="166" fontId="2" fillId="2" borderId="7" xfId="4" applyNumberFormat="1" applyFont="1" applyFill="1" applyBorder="1" applyAlignment="1" applyProtection="1">
      <alignment horizontal="right"/>
    </xf>
    <xf numFmtId="2" fontId="10" fillId="2" borderId="34" xfId="8" applyNumberFormat="1" applyFont="1" applyFill="1" applyBorder="1" applyAlignment="1" applyProtection="1">
      <alignment horizontal="center"/>
    </xf>
    <xf numFmtId="4" fontId="2" fillId="2" borderId="34" xfId="8" applyNumberFormat="1" applyFont="1" applyFill="1" applyBorder="1" applyAlignment="1" applyProtection="1">
      <alignment horizontal="right"/>
      <protection locked="0"/>
    </xf>
    <xf numFmtId="4" fontId="2" fillId="0" borderId="34" xfId="8" applyNumberFormat="1" applyFont="1" applyFill="1" applyBorder="1" applyAlignment="1" applyProtection="1">
      <alignment vertical="center"/>
    </xf>
    <xf numFmtId="4" fontId="2" fillId="2" borderId="34" xfId="8" applyNumberFormat="1" applyFont="1" applyFill="1" applyBorder="1" applyAlignment="1" applyProtection="1">
      <alignment vertical="center"/>
      <protection locked="0"/>
    </xf>
    <xf numFmtId="4" fontId="2" fillId="2" borderId="37" xfId="8" applyNumberFormat="1" applyFont="1" applyFill="1" applyBorder="1" applyAlignment="1" applyProtection="1">
      <alignment vertical="center"/>
    </xf>
    <xf numFmtId="4" fontId="2" fillId="2" borderId="7" xfId="4" applyNumberFormat="1" applyFont="1" applyFill="1" applyBorder="1" applyAlignment="1" applyProtection="1">
      <alignment horizontal="right"/>
      <protection locked="0"/>
    </xf>
    <xf numFmtId="4" fontId="2" fillId="0" borderId="7" xfId="4" applyNumberFormat="1" applyFont="1" applyFill="1" applyBorder="1" applyAlignment="1" applyProtection="1">
      <alignment vertical="center"/>
    </xf>
    <xf numFmtId="4" fontId="10" fillId="0" borderId="7" xfId="4" applyNumberFormat="1" applyFont="1" applyFill="1" applyBorder="1" applyAlignment="1" applyProtection="1">
      <alignment horizontal="right"/>
    </xf>
    <xf numFmtId="4" fontId="2" fillId="0" borderId="7" xfId="4" applyNumberFormat="1" applyFont="1" applyFill="1" applyBorder="1" applyAlignment="1" applyProtection="1">
      <alignment horizontal="right"/>
    </xf>
    <xf numFmtId="4" fontId="2" fillId="0" borderId="36" xfId="8" applyNumberFormat="1" applyFont="1" applyFill="1" applyBorder="1" applyAlignment="1" applyProtection="1">
      <alignment vertical="center"/>
    </xf>
    <xf numFmtId="4" fontId="2" fillId="2" borderId="7" xfId="4" applyNumberFormat="1" applyFont="1" applyFill="1" applyBorder="1" applyAlignment="1" applyProtection="1">
      <alignment horizontal="right"/>
    </xf>
    <xf numFmtId="4" fontId="2" fillId="2" borderId="34" xfId="8" applyNumberFormat="1" applyFont="1" applyFill="1" applyBorder="1" applyAlignment="1" applyProtection="1">
      <alignment vertical="center"/>
    </xf>
    <xf numFmtId="4" fontId="2" fillId="2" borderId="7" xfId="4" applyNumberFormat="1" applyFont="1" applyFill="1" applyBorder="1" applyAlignment="1" applyProtection="1">
      <alignment vertical="center"/>
      <protection locked="0"/>
    </xf>
    <xf numFmtId="166" fontId="2" fillId="2" borderId="7" xfId="4" applyNumberFormat="1" applyFont="1" applyFill="1" applyBorder="1" applyAlignment="1" applyProtection="1">
      <alignment horizontal="right" vertical="center"/>
      <protection locked="0"/>
    </xf>
    <xf numFmtId="0" fontId="16" fillId="2" borderId="5" xfId="0" applyFont="1" applyFill="1" applyBorder="1" applyAlignment="1" applyProtection="1">
      <alignment vertical="center" wrapText="1"/>
    </xf>
    <xf numFmtId="49" fontId="2" fillId="2" borderId="21" xfId="7" applyNumberFormat="1" applyFont="1" applyFill="1" applyBorder="1" applyAlignment="1" applyProtection="1">
      <alignment horizontal="center"/>
    </xf>
    <xf numFmtId="166" fontId="2" fillId="2" borderId="21" xfId="13" applyNumberFormat="1" applyFont="1" applyFill="1" applyBorder="1" applyAlignment="1" applyProtection="1">
      <alignment horizontal="right"/>
    </xf>
    <xf numFmtId="166" fontId="2" fillId="2" borderId="6" xfId="4" applyNumberFormat="1" applyFont="1" applyFill="1" applyBorder="1" applyAlignment="1" applyProtection="1">
      <alignment horizontal="right"/>
    </xf>
    <xf numFmtId="2" fontId="2" fillId="2" borderId="36" xfId="8" applyNumberFormat="1" applyFont="1" applyFill="1" applyBorder="1" applyAlignment="1" applyProtection="1">
      <alignment vertical="center"/>
    </xf>
    <xf numFmtId="0" fontId="14" fillId="2" borderId="13" xfId="0" applyFont="1" applyFill="1" applyBorder="1" applyAlignment="1" applyProtection="1">
      <alignment vertical="center" wrapText="1"/>
    </xf>
    <xf numFmtId="49" fontId="2" fillId="2" borderId="5" xfId="7" applyNumberFormat="1" applyFont="1" applyFill="1" applyBorder="1" applyAlignment="1" applyProtection="1">
      <alignment horizontal="center"/>
    </xf>
    <xf numFmtId="166" fontId="2" fillId="2" borderId="5" xfId="13" applyNumberFormat="1" applyFont="1" applyFill="1" applyBorder="1" applyAlignment="1" applyProtection="1">
      <alignment horizontal="right"/>
    </xf>
    <xf numFmtId="0" fontId="14" fillId="2" borderId="5" xfId="0" applyFont="1" applyFill="1" applyBorder="1" applyAlignment="1" applyProtection="1">
      <alignment vertical="center" wrapText="1"/>
    </xf>
    <xf numFmtId="166" fontId="10" fillId="2" borderId="5" xfId="13" applyNumberFormat="1" applyFont="1" applyFill="1" applyBorder="1" applyAlignment="1" applyProtection="1">
      <alignment horizontal="right"/>
    </xf>
    <xf numFmtId="2" fontId="10" fillId="2" borderId="34" xfId="8" applyNumberFormat="1" applyFont="1" applyFill="1" applyBorder="1" applyAlignment="1" applyProtection="1">
      <alignment horizontal="right"/>
    </xf>
    <xf numFmtId="0" fontId="18" fillId="2" borderId="28" xfId="0" applyFont="1" applyFill="1" applyBorder="1" applyAlignment="1" applyProtection="1">
      <alignment vertical="center" wrapText="1"/>
    </xf>
    <xf numFmtId="49" fontId="2" fillId="2" borderId="26" xfId="7" applyNumberFormat="1" applyFont="1" applyFill="1" applyBorder="1" applyAlignment="1" applyProtection="1">
      <alignment horizontal="center"/>
    </xf>
    <xf numFmtId="166" fontId="2" fillId="2" borderId="26" xfId="13" applyNumberFormat="1" applyFont="1" applyFill="1" applyBorder="1" applyAlignment="1" applyProtection="1">
      <alignment horizontal="right"/>
    </xf>
    <xf numFmtId="2" fontId="2" fillId="2" borderId="37" xfId="8" applyNumberFormat="1" applyFont="1" applyFill="1" applyBorder="1" applyAlignment="1" applyProtection="1">
      <alignment horizontal="right"/>
    </xf>
    <xf numFmtId="0" fontId="14" fillId="2" borderId="20" xfId="7" applyFont="1" applyFill="1" applyBorder="1" applyAlignment="1">
      <alignment horizontal="center" vertical="justify"/>
    </xf>
    <xf numFmtId="39" fontId="16" fillId="2" borderId="6" xfId="1" applyNumberFormat="1" applyFont="1" applyFill="1" applyBorder="1" applyAlignment="1" applyProtection="1">
      <alignment vertical="justify"/>
      <protection locked="0"/>
    </xf>
    <xf numFmtId="0" fontId="14" fillId="2" borderId="14" xfId="7" applyFont="1" applyFill="1" applyBorder="1" applyAlignment="1">
      <alignment horizontal="center" vertical="justify"/>
    </xf>
    <xf numFmtId="165" fontId="2" fillId="2" borderId="7" xfId="4" applyFont="1" applyFill="1" applyBorder="1" applyProtection="1"/>
    <xf numFmtId="0" fontId="14" fillId="2" borderId="25" xfId="7" applyFont="1" applyFill="1" applyBorder="1" applyAlignment="1">
      <alignment horizontal="center" vertical="justify"/>
    </xf>
    <xf numFmtId="39" fontId="16" fillId="2" borderId="24" xfId="1" applyNumberFormat="1" applyFont="1" applyFill="1" applyBorder="1" applyAlignment="1" applyProtection="1">
      <alignment vertical="justify"/>
    </xf>
    <xf numFmtId="39" fontId="16" fillId="2" borderId="16" xfId="1" applyNumberFormat="1" applyFont="1" applyFill="1" applyBorder="1" applyAlignment="1" applyProtection="1">
      <alignment vertical="justify"/>
    </xf>
    <xf numFmtId="165" fontId="2" fillId="2" borderId="7" xfId="4" applyFont="1" applyFill="1" applyBorder="1" applyProtection="1">
      <protection locked="0"/>
    </xf>
    <xf numFmtId="165" fontId="2" fillId="2" borderId="6" xfId="4" applyFont="1" applyFill="1" applyBorder="1" applyProtection="1">
      <protection locked="0"/>
    </xf>
    <xf numFmtId="165" fontId="2" fillId="2" borderId="24" xfId="4" applyFont="1" applyFill="1" applyBorder="1" applyProtection="1"/>
    <xf numFmtId="0" fontId="14" fillId="2" borderId="17" xfId="7" applyFont="1" applyFill="1" applyBorder="1" applyAlignment="1">
      <alignment vertical="justify"/>
    </xf>
    <xf numFmtId="0" fontId="14" fillId="2" borderId="18" xfId="7" applyFont="1" applyFill="1" applyBorder="1" applyAlignment="1">
      <alignment horizontal="center" vertical="justify"/>
    </xf>
    <xf numFmtId="39" fontId="14" fillId="2" borderId="24" xfId="1" applyNumberFormat="1" applyFont="1" applyFill="1" applyBorder="1" applyAlignment="1" applyProtection="1">
      <alignment vertical="justify"/>
    </xf>
    <xf numFmtId="0" fontId="10" fillId="2" borderId="17" xfId="3" applyFont="1" applyFill="1" applyBorder="1" applyAlignment="1">
      <alignment horizontal="center"/>
    </xf>
    <xf numFmtId="0" fontId="10" fillId="2" borderId="18" xfId="3" applyFont="1" applyFill="1" applyBorder="1" applyAlignment="1">
      <alignment horizontal="center" vertical="top" wrapText="1"/>
    </xf>
    <xf numFmtId="165" fontId="10" fillId="0" borderId="7" xfId="4" applyFont="1" applyFill="1" applyBorder="1" applyAlignment="1" applyProtection="1">
      <alignment horizontal="center"/>
    </xf>
    <xf numFmtId="165" fontId="2" fillId="0" borderId="16" xfId="4" applyFont="1" applyFill="1" applyBorder="1" applyProtection="1"/>
    <xf numFmtId="165" fontId="10" fillId="2" borderId="19" xfId="4" applyFont="1" applyFill="1" applyBorder="1" applyProtection="1"/>
    <xf numFmtId="165" fontId="2" fillId="2" borderId="40" xfId="1" applyFont="1" applyFill="1" applyBorder="1" applyAlignment="1" applyProtection="1"/>
    <xf numFmtId="165" fontId="2" fillId="0" borderId="40" xfId="1" applyFont="1" applyFill="1" applyBorder="1" applyAlignment="1" applyProtection="1"/>
    <xf numFmtId="165" fontId="2" fillId="0" borderId="40" xfId="1" applyFont="1" applyFill="1" applyBorder="1" applyAlignment="1" applyProtection="1">
      <alignment horizontal="right"/>
    </xf>
    <xf numFmtId="165" fontId="2" fillId="2" borderId="43" xfId="1" applyFont="1" applyFill="1" applyBorder="1" applyAlignment="1" applyProtection="1"/>
    <xf numFmtId="165" fontId="37" fillId="2" borderId="34" xfId="1" applyFont="1" applyFill="1" applyBorder="1" applyAlignment="1" applyProtection="1">
      <alignment horizontal="center"/>
    </xf>
    <xf numFmtId="165" fontId="37" fillId="0" borderId="34" xfId="1" applyFont="1" applyBorder="1" applyAlignment="1" applyProtection="1">
      <alignment horizontal="center"/>
    </xf>
    <xf numFmtId="165" fontId="2" fillId="0" borderId="34" xfId="1" applyFont="1" applyFill="1" applyBorder="1" applyAlignment="1" applyProtection="1">
      <alignment horizontal="center"/>
    </xf>
    <xf numFmtId="0" fontId="33" fillId="0" borderId="23" xfId="2" applyNumberFormat="1" applyFont="1" applyBorder="1" applyAlignment="1">
      <alignment horizontal="center"/>
    </xf>
    <xf numFmtId="0" fontId="5" fillId="0" borderId="0" xfId="2" applyNumberFormat="1" applyFont="1" applyAlignment="1">
      <alignment horizontal="center" wrapText="1"/>
    </xf>
    <xf numFmtId="0" fontId="5" fillId="0" borderId="0" xfId="2" applyNumberFormat="1" applyFont="1" applyAlignment="1">
      <alignment horizontal="center"/>
    </xf>
    <xf numFmtId="0" fontId="33" fillId="0" borderId="22" xfId="2" applyNumberFormat="1" applyFont="1" applyBorder="1" applyAlignment="1">
      <alignment horizontal="center"/>
    </xf>
    <xf numFmtId="0" fontId="33" fillId="0" borderId="0" xfId="6" applyNumberFormat="1" applyFont="1" applyBorder="1" applyAlignment="1">
      <alignment horizontal="center"/>
    </xf>
    <xf numFmtId="0" fontId="18" fillId="2" borderId="21" xfId="7" applyFont="1" applyFill="1" applyBorder="1" applyAlignment="1">
      <alignment horizontal="center" vertical="center"/>
    </xf>
    <xf numFmtId="0" fontId="18" fillId="2" borderId="15" xfId="7" applyFont="1" applyFill="1" applyBorder="1" applyAlignment="1">
      <alignment horizontal="center" vertical="center"/>
    </xf>
    <xf numFmtId="0" fontId="18" fillId="2" borderId="26" xfId="7" applyFont="1" applyFill="1" applyBorder="1" applyAlignment="1">
      <alignment horizontal="center" vertical="center"/>
    </xf>
    <xf numFmtId="49" fontId="10" fillId="0" borderId="42" xfId="0" applyNumberFormat="1" applyFont="1" applyBorder="1" applyAlignment="1">
      <alignment horizontal="center" wrapText="1"/>
    </xf>
    <xf numFmtId="49" fontId="10" fillId="0" borderId="43" xfId="0" applyNumberFormat="1" applyFont="1" applyBorder="1" applyAlignment="1">
      <alignment horizontal="center" wrapText="1"/>
    </xf>
    <xf numFmtId="49" fontId="16" fillId="0" borderId="13" xfId="0" applyNumberFormat="1" applyFont="1" applyBorder="1" applyAlignment="1">
      <alignment horizontal="center" wrapText="1"/>
    </xf>
    <xf numFmtId="49" fontId="16" fillId="0" borderId="0" xfId="0" applyNumberFormat="1" applyFont="1" applyBorder="1" applyAlignment="1">
      <alignment horizontal="center" wrapText="1"/>
    </xf>
    <xf numFmtId="0" fontId="21" fillId="0" borderId="0" xfId="6" applyNumberFormat="1" applyFont="1" applyBorder="1" applyAlignment="1">
      <alignment horizontal="center"/>
    </xf>
    <xf numFmtId="0" fontId="5" fillId="0" borderId="0" xfId="6" applyNumberFormat="1" applyFont="1" applyBorder="1" applyAlignment="1">
      <alignment horizontal="center"/>
    </xf>
    <xf numFmtId="0" fontId="47" fillId="0" borderId="0" xfId="6" applyNumberFormat="1" applyFont="1" applyBorder="1" applyAlignment="1">
      <alignment horizontal="center"/>
    </xf>
    <xf numFmtId="0" fontId="5" fillId="0" borderId="0" xfId="6" applyNumberFormat="1" applyFont="1" applyBorder="1" applyAlignment="1">
      <alignment horizontal="center" wrapText="1"/>
    </xf>
    <xf numFmtId="0" fontId="6" fillId="0" borderId="22" xfId="0" applyFont="1" applyBorder="1" applyAlignment="1" applyProtection="1">
      <alignment horizontal="center"/>
    </xf>
    <xf numFmtId="0" fontId="6" fillId="2" borderId="22" xfId="0" applyFont="1" applyFill="1" applyBorder="1" applyAlignment="1" applyProtection="1">
      <alignment horizontal="center"/>
    </xf>
    <xf numFmtId="0" fontId="44" fillId="0" borderId="23" xfId="0" applyFont="1" applyBorder="1" applyAlignment="1" applyProtection="1">
      <alignment horizontal="center"/>
    </xf>
    <xf numFmtId="49" fontId="11" fillId="0" borderId="13" xfId="0" applyNumberFormat="1" applyFont="1" applyBorder="1" applyAlignment="1" applyProtection="1">
      <alignment horizontal="center" wrapText="1"/>
    </xf>
    <xf numFmtId="49" fontId="11" fillId="0" borderId="0" xfId="0" applyNumberFormat="1" applyFont="1" applyBorder="1" applyAlignment="1" applyProtection="1">
      <alignment horizontal="center" wrapText="1"/>
    </xf>
    <xf numFmtId="49" fontId="2" fillId="0" borderId="13" xfId="0" applyNumberFormat="1" applyFont="1" applyBorder="1" applyAlignment="1" applyProtection="1">
      <alignment horizontal="center" wrapText="1"/>
    </xf>
    <xf numFmtId="49" fontId="2" fillId="0" borderId="0" xfId="0" applyNumberFormat="1" applyFont="1" applyBorder="1" applyAlignment="1" applyProtection="1">
      <alignment horizontal="center" wrapText="1"/>
    </xf>
    <xf numFmtId="0" fontId="23" fillId="0" borderId="22" xfId="0" applyFont="1" applyBorder="1" applyAlignment="1" applyProtection="1">
      <alignment horizontal="center"/>
    </xf>
    <xf numFmtId="0" fontId="23" fillId="2" borderId="22" xfId="0" applyFont="1" applyFill="1" applyBorder="1" applyAlignment="1" applyProtection="1">
      <alignment horizontal="center"/>
    </xf>
    <xf numFmtId="0" fontId="23" fillId="0" borderId="23" xfId="0" applyFont="1" applyBorder="1" applyAlignment="1" applyProtection="1">
      <alignment horizontal="center" wrapText="1"/>
    </xf>
    <xf numFmtId="49" fontId="2" fillId="0" borderId="13" xfId="0" applyNumberFormat="1" applyFont="1" applyBorder="1" applyAlignment="1" applyProtection="1">
      <alignment horizontal="center"/>
    </xf>
    <xf numFmtId="49" fontId="2" fillId="0" borderId="0" xfId="0" applyNumberFormat="1" applyFont="1" applyBorder="1" applyAlignment="1" applyProtection="1">
      <alignment horizontal="center"/>
    </xf>
    <xf numFmtId="0" fontId="23" fillId="0" borderId="23" xfId="0" applyFont="1" applyBorder="1" applyAlignment="1" applyProtection="1">
      <alignment horizontal="center"/>
    </xf>
    <xf numFmtId="49" fontId="2" fillId="0" borderId="13" xfId="0" applyNumberFormat="1" applyFont="1" applyBorder="1" applyAlignment="1">
      <alignment horizontal="center" wrapText="1"/>
    </xf>
    <xf numFmtId="49" fontId="2" fillId="0" borderId="40" xfId="0" applyNumberFormat="1" applyFont="1" applyBorder="1" applyAlignment="1">
      <alignment horizontal="center" wrapText="1"/>
    </xf>
    <xf numFmtId="49" fontId="10" fillId="0" borderId="28" xfId="0" applyNumberFormat="1" applyFont="1" applyBorder="1" applyAlignment="1">
      <alignment horizontal="center" wrapText="1"/>
    </xf>
    <xf numFmtId="49" fontId="10" fillId="0" borderId="44" xfId="0" applyNumberFormat="1" applyFont="1" applyBorder="1" applyAlignment="1">
      <alignment horizontal="center" wrapText="1"/>
    </xf>
    <xf numFmtId="49" fontId="2" fillId="0" borderId="0" xfId="0" applyNumberFormat="1" applyFont="1" applyBorder="1" applyAlignment="1">
      <alignment horizontal="center" wrapText="1"/>
    </xf>
  </cellXfs>
  <cellStyles count="36">
    <cellStyle name="Comma" xfId="1" builtinId="3"/>
    <cellStyle name="Comma 10" xfId="13" xr:uid="{00000000-0005-0000-0000-000001000000}"/>
    <cellStyle name="Comma 12" xfId="29" xr:uid="{00000000-0005-0000-0000-000002000000}"/>
    <cellStyle name="Comma 12 2" xfId="19" xr:uid="{00000000-0005-0000-0000-000003000000}"/>
    <cellStyle name="Comma 2" xfId="8" xr:uid="{00000000-0005-0000-0000-000004000000}"/>
    <cellStyle name="Comma 2 2" xfId="28" xr:uid="{00000000-0005-0000-0000-000005000000}"/>
    <cellStyle name="Comma 2 2 2" xfId="4" xr:uid="{00000000-0005-0000-0000-000006000000}"/>
    <cellStyle name="Comma 2 3 2" xfId="17" xr:uid="{00000000-0005-0000-0000-000007000000}"/>
    <cellStyle name="Comma 3" xfId="10" xr:uid="{00000000-0005-0000-0000-000008000000}"/>
    <cellStyle name="Comma 3 2" xfId="31" xr:uid="{00000000-0005-0000-0000-000009000000}"/>
    <cellStyle name="Comma 4" xfId="30" xr:uid="{00000000-0005-0000-0000-00000A000000}"/>
    <cellStyle name="Comma 5" xfId="33" xr:uid="{00000000-0005-0000-0000-00000B000000}"/>
    <cellStyle name="Comma 5 2 2" xfId="20" xr:uid="{00000000-0005-0000-0000-00000C000000}"/>
    <cellStyle name="Comma 7" xfId="34" xr:uid="{00000000-0005-0000-0000-00000D000000}"/>
    <cellStyle name="Comma_Section No" xfId="27" xr:uid="{00000000-0005-0000-0000-00000E000000}"/>
    <cellStyle name="Currency 2" xfId="32" xr:uid="{00000000-0005-0000-0000-00000F000000}"/>
    <cellStyle name="Normal" xfId="0" builtinId="0"/>
    <cellStyle name="Normal 10" xfId="6" xr:uid="{00000000-0005-0000-0000-000011000000}"/>
    <cellStyle name="Normal 16" xfId="2" xr:uid="{00000000-0005-0000-0000-000012000000}"/>
    <cellStyle name="Normal 2 16" xfId="7" xr:uid="{00000000-0005-0000-0000-000013000000}"/>
    <cellStyle name="Normal 2 2" xfId="3" xr:uid="{00000000-0005-0000-0000-000014000000}"/>
    <cellStyle name="Normal 2 2 2 2" xfId="25" xr:uid="{00000000-0005-0000-0000-000015000000}"/>
    <cellStyle name="Normal 2 4" xfId="16" xr:uid="{00000000-0005-0000-0000-000016000000}"/>
    <cellStyle name="Normal 3" xfId="9" xr:uid="{00000000-0005-0000-0000-000017000000}"/>
    <cellStyle name="Normal 3 2 2" xfId="18" xr:uid="{00000000-0005-0000-0000-000018000000}"/>
    <cellStyle name="Normal 3 2 2 2" xfId="26" xr:uid="{00000000-0005-0000-0000-000019000000}"/>
    <cellStyle name="Normal 3 2 3 2" xfId="14" xr:uid="{00000000-0005-0000-0000-00001A000000}"/>
    <cellStyle name="Normal 3 3" xfId="12" xr:uid="{00000000-0005-0000-0000-00001B000000}"/>
    <cellStyle name="Normal 3 3 2 2" xfId="22" xr:uid="{00000000-0005-0000-0000-00001C000000}"/>
    <cellStyle name="Normal 3 4" xfId="11" xr:uid="{00000000-0005-0000-0000-00001D000000}"/>
    <cellStyle name="Normal 4 3 2" xfId="23" xr:uid="{00000000-0005-0000-0000-00001E000000}"/>
    <cellStyle name="Normal 5" xfId="21" xr:uid="{00000000-0005-0000-0000-00001F000000}"/>
    <cellStyle name="Normal 5 2" xfId="15" xr:uid="{00000000-0005-0000-0000-000020000000}"/>
    <cellStyle name="Normal 6" xfId="24" xr:uid="{00000000-0005-0000-0000-000021000000}"/>
    <cellStyle name="Normal 7 2" xfId="35" xr:uid="{00000000-0005-0000-0000-000022000000}"/>
    <cellStyle name="Normal 8" xfId="5" xr:uid="{00000000-0005-0000-0000-000023000000}"/>
  </cellStyles>
  <dxfs count="0"/>
  <tableStyles count="0" defaultTableStyle="TableStyleMedium2" defaultPivotStyle="PivotStyleLight16"/>
  <colors>
    <mruColors>
      <color rgb="FF000000"/>
      <color rgb="FF480C21"/>
      <color rgb="FFBA06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137224</xdr:colOff>
      <xdr:row>0</xdr:row>
      <xdr:rowOff>120720</xdr:rowOff>
    </xdr:from>
    <xdr:to>
      <xdr:col>7</xdr:col>
      <xdr:colOff>234089</xdr:colOff>
      <xdr:row>5</xdr:row>
      <xdr:rowOff>168670</xdr:rowOff>
    </xdr:to>
    <xdr:pic>
      <xdr:nvPicPr>
        <xdr:cNvPr id="6" name="Picture 2">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0699" y="120720"/>
          <a:ext cx="3656632" cy="1444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722</xdr:row>
      <xdr:rowOff>0</xdr:rowOff>
    </xdr:from>
    <xdr:to>
      <xdr:col>2</xdr:col>
      <xdr:colOff>76200</xdr:colOff>
      <xdr:row>723</xdr:row>
      <xdr:rowOff>60175</xdr:rowOff>
    </xdr:to>
    <xdr:sp macro="" textlink="">
      <xdr:nvSpPr>
        <xdr:cNvPr id="2" name="Text Box 32">
          <a:extLst>
            <a:ext uri="{FF2B5EF4-FFF2-40B4-BE49-F238E27FC236}">
              <a16:creationId xmlns:a16="http://schemas.microsoft.com/office/drawing/2014/main" id="{00000000-0008-0000-0B00-000002000000}"/>
            </a:ext>
          </a:extLst>
        </xdr:cNvPr>
        <xdr:cNvSpPr txBox="1">
          <a:spLocks noChangeArrowheads="1"/>
        </xdr:cNvSpPr>
      </xdr:nvSpPr>
      <xdr:spPr bwMode="auto">
        <a:xfrm>
          <a:off x="3800475" y="110728125"/>
          <a:ext cx="76200" cy="25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60175</xdr:rowOff>
    </xdr:to>
    <xdr:sp macro="" textlink="">
      <xdr:nvSpPr>
        <xdr:cNvPr id="3" name="Text Box 108">
          <a:extLst>
            <a:ext uri="{FF2B5EF4-FFF2-40B4-BE49-F238E27FC236}">
              <a16:creationId xmlns:a16="http://schemas.microsoft.com/office/drawing/2014/main" id="{00000000-0008-0000-0B00-000003000000}"/>
            </a:ext>
          </a:extLst>
        </xdr:cNvPr>
        <xdr:cNvSpPr txBox="1">
          <a:spLocks noChangeArrowheads="1"/>
        </xdr:cNvSpPr>
      </xdr:nvSpPr>
      <xdr:spPr bwMode="auto">
        <a:xfrm>
          <a:off x="3800475" y="110728125"/>
          <a:ext cx="76200" cy="25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60178</xdr:rowOff>
    </xdr:to>
    <xdr:sp macro="" textlink="">
      <xdr:nvSpPr>
        <xdr:cNvPr id="4" name="Text Box 32">
          <a:extLst>
            <a:ext uri="{FF2B5EF4-FFF2-40B4-BE49-F238E27FC236}">
              <a16:creationId xmlns:a16="http://schemas.microsoft.com/office/drawing/2014/main" id="{00000000-0008-0000-0B00-000004000000}"/>
            </a:ext>
          </a:extLst>
        </xdr:cNvPr>
        <xdr:cNvSpPr txBox="1">
          <a:spLocks noChangeArrowheads="1"/>
        </xdr:cNvSpPr>
      </xdr:nvSpPr>
      <xdr:spPr bwMode="auto">
        <a:xfrm>
          <a:off x="3800475" y="110728125"/>
          <a:ext cx="76200" cy="250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60178</xdr:rowOff>
    </xdr:to>
    <xdr:sp macro="" textlink="">
      <xdr:nvSpPr>
        <xdr:cNvPr id="5" name="Text Box 108">
          <a:extLst>
            <a:ext uri="{FF2B5EF4-FFF2-40B4-BE49-F238E27FC236}">
              <a16:creationId xmlns:a16="http://schemas.microsoft.com/office/drawing/2014/main" id="{00000000-0008-0000-0B00-000005000000}"/>
            </a:ext>
          </a:extLst>
        </xdr:cNvPr>
        <xdr:cNvSpPr txBox="1">
          <a:spLocks noChangeArrowheads="1"/>
        </xdr:cNvSpPr>
      </xdr:nvSpPr>
      <xdr:spPr bwMode="auto">
        <a:xfrm>
          <a:off x="3800475" y="110728125"/>
          <a:ext cx="76200" cy="250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60175</xdr:rowOff>
    </xdr:to>
    <xdr:sp macro="" textlink="">
      <xdr:nvSpPr>
        <xdr:cNvPr id="6" name="Text Box 32">
          <a:extLst>
            <a:ext uri="{FF2B5EF4-FFF2-40B4-BE49-F238E27FC236}">
              <a16:creationId xmlns:a16="http://schemas.microsoft.com/office/drawing/2014/main" id="{00000000-0008-0000-0B00-000006000000}"/>
            </a:ext>
          </a:extLst>
        </xdr:cNvPr>
        <xdr:cNvSpPr txBox="1">
          <a:spLocks noChangeArrowheads="1"/>
        </xdr:cNvSpPr>
      </xdr:nvSpPr>
      <xdr:spPr bwMode="auto">
        <a:xfrm>
          <a:off x="3800475" y="110728125"/>
          <a:ext cx="76200" cy="25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60175</xdr:rowOff>
    </xdr:to>
    <xdr:sp macro="" textlink="">
      <xdr:nvSpPr>
        <xdr:cNvPr id="7" name="Text Box 108">
          <a:extLst>
            <a:ext uri="{FF2B5EF4-FFF2-40B4-BE49-F238E27FC236}">
              <a16:creationId xmlns:a16="http://schemas.microsoft.com/office/drawing/2014/main" id="{00000000-0008-0000-0B00-000007000000}"/>
            </a:ext>
          </a:extLst>
        </xdr:cNvPr>
        <xdr:cNvSpPr txBox="1">
          <a:spLocks noChangeArrowheads="1"/>
        </xdr:cNvSpPr>
      </xdr:nvSpPr>
      <xdr:spPr bwMode="auto">
        <a:xfrm>
          <a:off x="3800475" y="110728125"/>
          <a:ext cx="76200" cy="25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60178</xdr:rowOff>
    </xdr:to>
    <xdr:sp macro="" textlink="">
      <xdr:nvSpPr>
        <xdr:cNvPr id="8" name="Text Box 32">
          <a:extLst>
            <a:ext uri="{FF2B5EF4-FFF2-40B4-BE49-F238E27FC236}">
              <a16:creationId xmlns:a16="http://schemas.microsoft.com/office/drawing/2014/main" id="{00000000-0008-0000-0B00-000008000000}"/>
            </a:ext>
          </a:extLst>
        </xdr:cNvPr>
        <xdr:cNvSpPr txBox="1">
          <a:spLocks noChangeArrowheads="1"/>
        </xdr:cNvSpPr>
      </xdr:nvSpPr>
      <xdr:spPr bwMode="auto">
        <a:xfrm>
          <a:off x="3800475" y="110728125"/>
          <a:ext cx="76200" cy="250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60178</xdr:rowOff>
    </xdr:to>
    <xdr:sp macro="" textlink="">
      <xdr:nvSpPr>
        <xdr:cNvPr id="9" name="Text Box 108">
          <a:extLst>
            <a:ext uri="{FF2B5EF4-FFF2-40B4-BE49-F238E27FC236}">
              <a16:creationId xmlns:a16="http://schemas.microsoft.com/office/drawing/2014/main" id="{00000000-0008-0000-0B00-000009000000}"/>
            </a:ext>
          </a:extLst>
        </xdr:cNvPr>
        <xdr:cNvSpPr txBox="1">
          <a:spLocks noChangeArrowheads="1"/>
        </xdr:cNvSpPr>
      </xdr:nvSpPr>
      <xdr:spPr bwMode="auto">
        <a:xfrm>
          <a:off x="3800475" y="110728125"/>
          <a:ext cx="76200" cy="250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122711</xdr:rowOff>
    </xdr:to>
    <xdr:sp macro="" textlink="">
      <xdr:nvSpPr>
        <xdr:cNvPr id="10" name="Text Box 30">
          <a:extLst>
            <a:ext uri="{FF2B5EF4-FFF2-40B4-BE49-F238E27FC236}">
              <a16:creationId xmlns:a16="http://schemas.microsoft.com/office/drawing/2014/main" id="{00000000-0008-0000-0B00-00000A000000}"/>
            </a:ext>
          </a:extLst>
        </xdr:cNvPr>
        <xdr:cNvSpPr txBox="1">
          <a:spLocks noChangeArrowheads="1"/>
        </xdr:cNvSpPr>
      </xdr:nvSpPr>
      <xdr:spPr bwMode="auto">
        <a:xfrm>
          <a:off x="3800475" y="110728125"/>
          <a:ext cx="76200" cy="313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122711</xdr:rowOff>
    </xdr:to>
    <xdr:sp macro="" textlink="">
      <xdr:nvSpPr>
        <xdr:cNvPr id="11" name="Text Box 106">
          <a:extLst>
            <a:ext uri="{FF2B5EF4-FFF2-40B4-BE49-F238E27FC236}">
              <a16:creationId xmlns:a16="http://schemas.microsoft.com/office/drawing/2014/main" id="{00000000-0008-0000-0B00-00000B000000}"/>
            </a:ext>
          </a:extLst>
        </xdr:cNvPr>
        <xdr:cNvSpPr txBox="1">
          <a:spLocks noChangeArrowheads="1"/>
        </xdr:cNvSpPr>
      </xdr:nvSpPr>
      <xdr:spPr bwMode="auto">
        <a:xfrm>
          <a:off x="3800475" y="110728125"/>
          <a:ext cx="76200" cy="313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106146</xdr:rowOff>
    </xdr:to>
    <xdr:sp macro="" textlink="">
      <xdr:nvSpPr>
        <xdr:cNvPr id="12" name="Text Box 30">
          <a:extLst>
            <a:ext uri="{FF2B5EF4-FFF2-40B4-BE49-F238E27FC236}">
              <a16:creationId xmlns:a16="http://schemas.microsoft.com/office/drawing/2014/main" id="{00000000-0008-0000-0B00-00000C000000}"/>
            </a:ext>
          </a:extLst>
        </xdr:cNvPr>
        <xdr:cNvSpPr txBox="1">
          <a:spLocks noChangeArrowheads="1"/>
        </xdr:cNvSpPr>
      </xdr:nvSpPr>
      <xdr:spPr bwMode="auto">
        <a:xfrm>
          <a:off x="3800475" y="110728125"/>
          <a:ext cx="76200" cy="296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106146</xdr:rowOff>
    </xdr:to>
    <xdr:sp macro="" textlink="">
      <xdr:nvSpPr>
        <xdr:cNvPr id="13" name="Text Box 106">
          <a:extLst>
            <a:ext uri="{FF2B5EF4-FFF2-40B4-BE49-F238E27FC236}">
              <a16:creationId xmlns:a16="http://schemas.microsoft.com/office/drawing/2014/main" id="{00000000-0008-0000-0B00-00000D000000}"/>
            </a:ext>
          </a:extLst>
        </xdr:cNvPr>
        <xdr:cNvSpPr txBox="1">
          <a:spLocks noChangeArrowheads="1"/>
        </xdr:cNvSpPr>
      </xdr:nvSpPr>
      <xdr:spPr bwMode="auto">
        <a:xfrm>
          <a:off x="3800475" y="110728125"/>
          <a:ext cx="76200" cy="296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122711</xdr:rowOff>
    </xdr:to>
    <xdr:sp macro="" textlink="">
      <xdr:nvSpPr>
        <xdr:cNvPr id="14" name="Text Box 30">
          <a:extLst>
            <a:ext uri="{FF2B5EF4-FFF2-40B4-BE49-F238E27FC236}">
              <a16:creationId xmlns:a16="http://schemas.microsoft.com/office/drawing/2014/main" id="{00000000-0008-0000-0B00-00000E000000}"/>
            </a:ext>
          </a:extLst>
        </xdr:cNvPr>
        <xdr:cNvSpPr txBox="1">
          <a:spLocks noChangeArrowheads="1"/>
        </xdr:cNvSpPr>
      </xdr:nvSpPr>
      <xdr:spPr bwMode="auto">
        <a:xfrm>
          <a:off x="3800475" y="110728125"/>
          <a:ext cx="76200" cy="313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122711</xdr:rowOff>
    </xdr:to>
    <xdr:sp macro="" textlink="">
      <xdr:nvSpPr>
        <xdr:cNvPr id="15" name="Text Box 106">
          <a:extLst>
            <a:ext uri="{FF2B5EF4-FFF2-40B4-BE49-F238E27FC236}">
              <a16:creationId xmlns:a16="http://schemas.microsoft.com/office/drawing/2014/main" id="{00000000-0008-0000-0B00-00000F000000}"/>
            </a:ext>
          </a:extLst>
        </xdr:cNvPr>
        <xdr:cNvSpPr txBox="1">
          <a:spLocks noChangeArrowheads="1"/>
        </xdr:cNvSpPr>
      </xdr:nvSpPr>
      <xdr:spPr bwMode="auto">
        <a:xfrm>
          <a:off x="3800475" y="110728125"/>
          <a:ext cx="76200" cy="313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106146</xdr:rowOff>
    </xdr:to>
    <xdr:sp macro="" textlink="">
      <xdr:nvSpPr>
        <xdr:cNvPr id="16" name="Text Box 30">
          <a:extLst>
            <a:ext uri="{FF2B5EF4-FFF2-40B4-BE49-F238E27FC236}">
              <a16:creationId xmlns:a16="http://schemas.microsoft.com/office/drawing/2014/main" id="{00000000-0008-0000-0B00-000010000000}"/>
            </a:ext>
          </a:extLst>
        </xdr:cNvPr>
        <xdr:cNvSpPr txBox="1">
          <a:spLocks noChangeArrowheads="1"/>
        </xdr:cNvSpPr>
      </xdr:nvSpPr>
      <xdr:spPr bwMode="auto">
        <a:xfrm>
          <a:off x="3800475" y="110728125"/>
          <a:ext cx="76200" cy="296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106146</xdr:rowOff>
    </xdr:to>
    <xdr:sp macro="" textlink="">
      <xdr:nvSpPr>
        <xdr:cNvPr id="17" name="Text Box 106">
          <a:extLst>
            <a:ext uri="{FF2B5EF4-FFF2-40B4-BE49-F238E27FC236}">
              <a16:creationId xmlns:a16="http://schemas.microsoft.com/office/drawing/2014/main" id="{00000000-0008-0000-0B00-000011000000}"/>
            </a:ext>
          </a:extLst>
        </xdr:cNvPr>
        <xdr:cNvSpPr txBox="1">
          <a:spLocks noChangeArrowheads="1"/>
        </xdr:cNvSpPr>
      </xdr:nvSpPr>
      <xdr:spPr bwMode="auto">
        <a:xfrm>
          <a:off x="3800475" y="110728125"/>
          <a:ext cx="76200" cy="296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122712</xdr:rowOff>
    </xdr:to>
    <xdr:sp macro="" textlink="">
      <xdr:nvSpPr>
        <xdr:cNvPr id="18" name="Text Box 30">
          <a:extLst>
            <a:ext uri="{FF2B5EF4-FFF2-40B4-BE49-F238E27FC236}">
              <a16:creationId xmlns:a16="http://schemas.microsoft.com/office/drawing/2014/main" id="{00000000-0008-0000-0B00-000012000000}"/>
            </a:ext>
          </a:extLst>
        </xdr:cNvPr>
        <xdr:cNvSpPr txBox="1">
          <a:spLocks noChangeArrowheads="1"/>
        </xdr:cNvSpPr>
      </xdr:nvSpPr>
      <xdr:spPr bwMode="auto">
        <a:xfrm>
          <a:off x="3800475" y="110728125"/>
          <a:ext cx="76200" cy="313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724</xdr:row>
      <xdr:rowOff>32145</xdr:rowOff>
    </xdr:to>
    <xdr:sp macro="" textlink="">
      <xdr:nvSpPr>
        <xdr:cNvPr id="19" name="Text Box 32">
          <a:extLst>
            <a:ext uri="{FF2B5EF4-FFF2-40B4-BE49-F238E27FC236}">
              <a16:creationId xmlns:a16="http://schemas.microsoft.com/office/drawing/2014/main" id="{00000000-0008-0000-0B00-000013000000}"/>
            </a:ext>
          </a:extLst>
        </xdr:cNvPr>
        <xdr:cNvSpPr txBox="1">
          <a:spLocks noChangeArrowheads="1"/>
        </xdr:cNvSpPr>
      </xdr:nvSpPr>
      <xdr:spPr bwMode="auto">
        <a:xfrm>
          <a:off x="3800475" y="110728125"/>
          <a:ext cx="76200" cy="413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122712</xdr:rowOff>
    </xdr:to>
    <xdr:sp macro="" textlink="">
      <xdr:nvSpPr>
        <xdr:cNvPr id="20" name="Text Box 106">
          <a:extLst>
            <a:ext uri="{FF2B5EF4-FFF2-40B4-BE49-F238E27FC236}">
              <a16:creationId xmlns:a16="http://schemas.microsoft.com/office/drawing/2014/main" id="{00000000-0008-0000-0B00-000014000000}"/>
            </a:ext>
          </a:extLst>
        </xdr:cNvPr>
        <xdr:cNvSpPr txBox="1">
          <a:spLocks noChangeArrowheads="1"/>
        </xdr:cNvSpPr>
      </xdr:nvSpPr>
      <xdr:spPr bwMode="auto">
        <a:xfrm>
          <a:off x="3800475" y="110728125"/>
          <a:ext cx="76200" cy="313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724</xdr:row>
      <xdr:rowOff>32145</xdr:rowOff>
    </xdr:to>
    <xdr:sp macro="" textlink="">
      <xdr:nvSpPr>
        <xdr:cNvPr id="21" name="Text Box 108">
          <a:extLst>
            <a:ext uri="{FF2B5EF4-FFF2-40B4-BE49-F238E27FC236}">
              <a16:creationId xmlns:a16="http://schemas.microsoft.com/office/drawing/2014/main" id="{00000000-0008-0000-0B00-000015000000}"/>
            </a:ext>
          </a:extLst>
        </xdr:cNvPr>
        <xdr:cNvSpPr txBox="1">
          <a:spLocks noChangeArrowheads="1"/>
        </xdr:cNvSpPr>
      </xdr:nvSpPr>
      <xdr:spPr bwMode="auto">
        <a:xfrm>
          <a:off x="3800475" y="110728125"/>
          <a:ext cx="76200" cy="413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106147</xdr:rowOff>
    </xdr:to>
    <xdr:sp macro="" textlink="">
      <xdr:nvSpPr>
        <xdr:cNvPr id="22" name="Text Box 30">
          <a:extLst>
            <a:ext uri="{FF2B5EF4-FFF2-40B4-BE49-F238E27FC236}">
              <a16:creationId xmlns:a16="http://schemas.microsoft.com/office/drawing/2014/main" id="{00000000-0008-0000-0B00-000016000000}"/>
            </a:ext>
          </a:extLst>
        </xdr:cNvPr>
        <xdr:cNvSpPr txBox="1">
          <a:spLocks noChangeArrowheads="1"/>
        </xdr:cNvSpPr>
      </xdr:nvSpPr>
      <xdr:spPr bwMode="auto">
        <a:xfrm>
          <a:off x="3800475" y="110728125"/>
          <a:ext cx="76200" cy="296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724</xdr:row>
      <xdr:rowOff>32148</xdr:rowOff>
    </xdr:to>
    <xdr:sp macro="" textlink="">
      <xdr:nvSpPr>
        <xdr:cNvPr id="23" name="Text Box 32">
          <a:extLst>
            <a:ext uri="{FF2B5EF4-FFF2-40B4-BE49-F238E27FC236}">
              <a16:creationId xmlns:a16="http://schemas.microsoft.com/office/drawing/2014/main" id="{00000000-0008-0000-0B00-000017000000}"/>
            </a:ext>
          </a:extLst>
        </xdr:cNvPr>
        <xdr:cNvSpPr txBox="1">
          <a:spLocks noChangeArrowheads="1"/>
        </xdr:cNvSpPr>
      </xdr:nvSpPr>
      <xdr:spPr bwMode="auto">
        <a:xfrm>
          <a:off x="3800475" y="110728125"/>
          <a:ext cx="76200" cy="413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106147</xdr:rowOff>
    </xdr:to>
    <xdr:sp macro="" textlink="">
      <xdr:nvSpPr>
        <xdr:cNvPr id="24" name="Text Box 106">
          <a:extLst>
            <a:ext uri="{FF2B5EF4-FFF2-40B4-BE49-F238E27FC236}">
              <a16:creationId xmlns:a16="http://schemas.microsoft.com/office/drawing/2014/main" id="{00000000-0008-0000-0B00-000018000000}"/>
            </a:ext>
          </a:extLst>
        </xdr:cNvPr>
        <xdr:cNvSpPr txBox="1">
          <a:spLocks noChangeArrowheads="1"/>
        </xdr:cNvSpPr>
      </xdr:nvSpPr>
      <xdr:spPr bwMode="auto">
        <a:xfrm>
          <a:off x="3800475" y="110728125"/>
          <a:ext cx="76200" cy="296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724</xdr:row>
      <xdr:rowOff>32148</xdr:rowOff>
    </xdr:to>
    <xdr:sp macro="" textlink="">
      <xdr:nvSpPr>
        <xdr:cNvPr id="25" name="Text Box 108">
          <a:extLst>
            <a:ext uri="{FF2B5EF4-FFF2-40B4-BE49-F238E27FC236}">
              <a16:creationId xmlns:a16="http://schemas.microsoft.com/office/drawing/2014/main" id="{00000000-0008-0000-0B00-000019000000}"/>
            </a:ext>
          </a:extLst>
        </xdr:cNvPr>
        <xdr:cNvSpPr txBox="1">
          <a:spLocks noChangeArrowheads="1"/>
        </xdr:cNvSpPr>
      </xdr:nvSpPr>
      <xdr:spPr bwMode="auto">
        <a:xfrm>
          <a:off x="3800475" y="110728125"/>
          <a:ext cx="76200" cy="413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122712</xdr:rowOff>
    </xdr:to>
    <xdr:sp macro="" textlink="">
      <xdr:nvSpPr>
        <xdr:cNvPr id="26" name="Text Box 30">
          <a:extLst>
            <a:ext uri="{FF2B5EF4-FFF2-40B4-BE49-F238E27FC236}">
              <a16:creationId xmlns:a16="http://schemas.microsoft.com/office/drawing/2014/main" id="{00000000-0008-0000-0B00-00001A000000}"/>
            </a:ext>
          </a:extLst>
        </xdr:cNvPr>
        <xdr:cNvSpPr txBox="1">
          <a:spLocks noChangeArrowheads="1"/>
        </xdr:cNvSpPr>
      </xdr:nvSpPr>
      <xdr:spPr bwMode="auto">
        <a:xfrm>
          <a:off x="3800475" y="110728125"/>
          <a:ext cx="76200" cy="313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724</xdr:row>
      <xdr:rowOff>32145</xdr:rowOff>
    </xdr:to>
    <xdr:sp macro="" textlink="">
      <xdr:nvSpPr>
        <xdr:cNvPr id="27" name="Text Box 32">
          <a:extLst>
            <a:ext uri="{FF2B5EF4-FFF2-40B4-BE49-F238E27FC236}">
              <a16:creationId xmlns:a16="http://schemas.microsoft.com/office/drawing/2014/main" id="{00000000-0008-0000-0B00-00001B000000}"/>
            </a:ext>
          </a:extLst>
        </xdr:cNvPr>
        <xdr:cNvSpPr txBox="1">
          <a:spLocks noChangeArrowheads="1"/>
        </xdr:cNvSpPr>
      </xdr:nvSpPr>
      <xdr:spPr bwMode="auto">
        <a:xfrm>
          <a:off x="3800475" y="110728125"/>
          <a:ext cx="76200" cy="413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122712</xdr:rowOff>
    </xdr:to>
    <xdr:sp macro="" textlink="">
      <xdr:nvSpPr>
        <xdr:cNvPr id="28" name="Text Box 106">
          <a:extLst>
            <a:ext uri="{FF2B5EF4-FFF2-40B4-BE49-F238E27FC236}">
              <a16:creationId xmlns:a16="http://schemas.microsoft.com/office/drawing/2014/main" id="{00000000-0008-0000-0B00-00001C000000}"/>
            </a:ext>
          </a:extLst>
        </xdr:cNvPr>
        <xdr:cNvSpPr txBox="1">
          <a:spLocks noChangeArrowheads="1"/>
        </xdr:cNvSpPr>
      </xdr:nvSpPr>
      <xdr:spPr bwMode="auto">
        <a:xfrm>
          <a:off x="3800475" y="110728125"/>
          <a:ext cx="76200" cy="313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724</xdr:row>
      <xdr:rowOff>32145</xdr:rowOff>
    </xdr:to>
    <xdr:sp macro="" textlink="">
      <xdr:nvSpPr>
        <xdr:cNvPr id="29" name="Text Box 108">
          <a:extLst>
            <a:ext uri="{FF2B5EF4-FFF2-40B4-BE49-F238E27FC236}">
              <a16:creationId xmlns:a16="http://schemas.microsoft.com/office/drawing/2014/main" id="{00000000-0008-0000-0B00-00001D000000}"/>
            </a:ext>
          </a:extLst>
        </xdr:cNvPr>
        <xdr:cNvSpPr txBox="1">
          <a:spLocks noChangeArrowheads="1"/>
        </xdr:cNvSpPr>
      </xdr:nvSpPr>
      <xdr:spPr bwMode="auto">
        <a:xfrm>
          <a:off x="3800475" y="110728125"/>
          <a:ext cx="76200" cy="413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106147</xdr:rowOff>
    </xdr:to>
    <xdr:sp macro="" textlink="">
      <xdr:nvSpPr>
        <xdr:cNvPr id="30" name="Text Box 30">
          <a:extLst>
            <a:ext uri="{FF2B5EF4-FFF2-40B4-BE49-F238E27FC236}">
              <a16:creationId xmlns:a16="http://schemas.microsoft.com/office/drawing/2014/main" id="{00000000-0008-0000-0B00-00001E000000}"/>
            </a:ext>
          </a:extLst>
        </xdr:cNvPr>
        <xdr:cNvSpPr txBox="1">
          <a:spLocks noChangeArrowheads="1"/>
        </xdr:cNvSpPr>
      </xdr:nvSpPr>
      <xdr:spPr bwMode="auto">
        <a:xfrm>
          <a:off x="3800475" y="110728125"/>
          <a:ext cx="76200" cy="296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724</xdr:row>
      <xdr:rowOff>32148</xdr:rowOff>
    </xdr:to>
    <xdr:sp macro="" textlink="">
      <xdr:nvSpPr>
        <xdr:cNvPr id="31" name="Text Box 32">
          <a:extLst>
            <a:ext uri="{FF2B5EF4-FFF2-40B4-BE49-F238E27FC236}">
              <a16:creationId xmlns:a16="http://schemas.microsoft.com/office/drawing/2014/main" id="{00000000-0008-0000-0B00-00001F000000}"/>
            </a:ext>
          </a:extLst>
        </xdr:cNvPr>
        <xdr:cNvSpPr txBox="1">
          <a:spLocks noChangeArrowheads="1"/>
        </xdr:cNvSpPr>
      </xdr:nvSpPr>
      <xdr:spPr bwMode="auto">
        <a:xfrm>
          <a:off x="3800475" y="110728125"/>
          <a:ext cx="76200" cy="413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106147</xdr:rowOff>
    </xdr:to>
    <xdr:sp macro="" textlink="">
      <xdr:nvSpPr>
        <xdr:cNvPr id="32" name="Text Box 106">
          <a:extLst>
            <a:ext uri="{FF2B5EF4-FFF2-40B4-BE49-F238E27FC236}">
              <a16:creationId xmlns:a16="http://schemas.microsoft.com/office/drawing/2014/main" id="{00000000-0008-0000-0B00-000020000000}"/>
            </a:ext>
          </a:extLst>
        </xdr:cNvPr>
        <xdr:cNvSpPr txBox="1">
          <a:spLocks noChangeArrowheads="1"/>
        </xdr:cNvSpPr>
      </xdr:nvSpPr>
      <xdr:spPr bwMode="auto">
        <a:xfrm>
          <a:off x="3800475" y="110728125"/>
          <a:ext cx="76200" cy="296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114426</xdr:rowOff>
    </xdr:to>
    <xdr:sp macro="" textlink="">
      <xdr:nvSpPr>
        <xdr:cNvPr id="33" name="Text Box 30">
          <a:extLst>
            <a:ext uri="{FF2B5EF4-FFF2-40B4-BE49-F238E27FC236}">
              <a16:creationId xmlns:a16="http://schemas.microsoft.com/office/drawing/2014/main" id="{00000000-0008-0000-0B00-000021000000}"/>
            </a:ext>
          </a:extLst>
        </xdr:cNvPr>
        <xdr:cNvSpPr txBox="1">
          <a:spLocks noChangeArrowheads="1"/>
        </xdr:cNvSpPr>
      </xdr:nvSpPr>
      <xdr:spPr bwMode="auto">
        <a:xfrm>
          <a:off x="3800475" y="110728125"/>
          <a:ext cx="76200" cy="304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114426</xdr:rowOff>
    </xdr:to>
    <xdr:sp macro="" textlink="">
      <xdr:nvSpPr>
        <xdr:cNvPr id="34" name="Text Box 106">
          <a:extLst>
            <a:ext uri="{FF2B5EF4-FFF2-40B4-BE49-F238E27FC236}">
              <a16:creationId xmlns:a16="http://schemas.microsoft.com/office/drawing/2014/main" id="{00000000-0008-0000-0B00-000022000000}"/>
            </a:ext>
          </a:extLst>
        </xdr:cNvPr>
        <xdr:cNvSpPr txBox="1">
          <a:spLocks noChangeArrowheads="1"/>
        </xdr:cNvSpPr>
      </xdr:nvSpPr>
      <xdr:spPr bwMode="auto">
        <a:xfrm>
          <a:off x="3800475" y="110728125"/>
          <a:ext cx="76200" cy="304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97861</xdr:rowOff>
    </xdr:to>
    <xdr:sp macro="" textlink="">
      <xdr:nvSpPr>
        <xdr:cNvPr id="35" name="Text Box 30">
          <a:extLst>
            <a:ext uri="{FF2B5EF4-FFF2-40B4-BE49-F238E27FC236}">
              <a16:creationId xmlns:a16="http://schemas.microsoft.com/office/drawing/2014/main" id="{00000000-0008-0000-0B00-000023000000}"/>
            </a:ext>
          </a:extLst>
        </xdr:cNvPr>
        <xdr:cNvSpPr txBox="1">
          <a:spLocks noChangeArrowheads="1"/>
        </xdr:cNvSpPr>
      </xdr:nvSpPr>
      <xdr:spPr bwMode="auto">
        <a:xfrm>
          <a:off x="3800475" y="110728125"/>
          <a:ext cx="76200" cy="288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97861</xdr:rowOff>
    </xdr:to>
    <xdr:sp macro="" textlink="">
      <xdr:nvSpPr>
        <xdr:cNvPr id="36" name="Text Box 106">
          <a:extLst>
            <a:ext uri="{FF2B5EF4-FFF2-40B4-BE49-F238E27FC236}">
              <a16:creationId xmlns:a16="http://schemas.microsoft.com/office/drawing/2014/main" id="{00000000-0008-0000-0B00-000024000000}"/>
            </a:ext>
          </a:extLst>
        </xdr:cNvPr>
        <xdr:cNvSpPr txBox="1">
          <a:spLocks noChangeArrowheads="1"/>
        </xdr:cNvSpPr>
      </xdr:nvSpPr>
      <xdr:spPr bwMode="auto">
        <a:xfrm>
          <a:off x="3800475" y="110728125"/>
          <a:ext cx="76200" cy="288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114426</xdr:rowOff>
    </xdr:to>
    <xdr:sp macro="" textlink="">
      <xdr:nvSpPr>
        <xdr:cNvPr id="37" name="Text Box 30">
          <a:extLst>
            <a:ext uri="{FF2B5EF4-FFF2-40B4-BE49-F238E27FC236}">
              <a16:creationId xmlns:a16="http://schemas.microsoft.com/office/drawing/2014/main" id="{00000000-0008-0000-0B00-000025000000}"/>
            </a:ext>
          </a:extLst>
        </xdr:cNvPr>
        <xdr:cNvSpPr txBox="1">
          <a:spLocks noChangeArrowheads="1"/>
        </xdr:cNvSpPr>
      </xdr:nvSpPr>
      <xdr:spPr bwMode="auto">
        <a:xfrm>
          <a:off x="3800475" y="110728125"/>
          <a:ext cx="76200" cy="304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114426</xdr:rowOff>
    </xdr:to>
    <xdr:sp macro="" textlink="">
      <xdr:nvSpPr>
        <xdr:cNvPr id="38" name="Text Box 106">
          <a:extLst>
            <a:ext uri="{FF2B5EF4-FFF2-40B4-BE49-F238E27FC236}">
              <a16:creationId xmlns:a16="http://schemas.microsoft.com/office/drawing/2014/main" id="{00000000-0008-0000-0B00-000026000000}"/>
            </a:ext>
          </a:extLst>
        </xdr:cNvPr>
        <xdr:cNvSpPr txBox="1">
          <a:spLocks noChangeArrowheads="1"/>
        </xdr:cNvSpPr>
      </xdr:nvSpPr>
      <xdr:spPr bwMode="auto">
        <a:xfrm>
          <a:off x="3800475" y="110728125"/>
          <a:ext cx="76200" cy="304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97861</xdr:rowOff>
    </xdr:to>
    <xdr:sp macro="" textlink="">
      <xdr:nvSpPr>
        <xdr:cNvPr id="39" name="Text Box 30">
          <a:extLst>
            <a:ext uri="{FF2B5EF4-FFF2-40B4-BE49-F238E27FC236}">
              <a16:creationId xmlns:a16="http://schemas.microsoft.com/office/drawing/2014/main" id="{00000000-0008-0000-0B00-000027000000}"/>
            </a:ext>
          </a:extLst>
        </xdr:cNvPr>
        <xdr:cNvSpPr txBox="1">
          <a:spLocks noChangeArrowheads="1"/>
        </xdr:cNvSpPr>
      </xdr:nvSpPr>
      <xdr:spPr bwMode="auto">
        <a:xfrm>
          <a:off x="3800475" y="110728125"/>
          <a:ext cx="76200" cy="288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97861</xdr:rowOff>
    </xdr:to>
    <xdr:sp macro="" textlink="">
      <xdr:nvSpPr>
        <xdr:cNvPr id="40" name="Text Box 106">
          <a:extLst>
            <a:ext uri="{FF2B5EF4-FFF2-40B4-BE49-F238E27FC236}">
              <a16:creationId xmlns:a16="http://schemas.microsoft.com/office/drawing/2014/main" id="{00000000-0008-0000-0B00-000028000000}"/>
            </a:ext>
          </a:extLst>
        </xdr:cNvPr>
        <xdr:cNvSpPr txBox="1">
          <a:spLocks noChangeArrowheads="1"/>
        </xdr:cNvSpPr>
      </xdr:nvSpPr>
      <xdr:spPr bwMode="auto">
        <a:xfrm>
          <a:off x="3800475" y="110728125"/>
          <a:ext cx="76200" cy="288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105619</xdr:rowOff>
    </xdr:to>
    <xdr:sp macro="" textlink="">
      <xdr:nvSpPr>
        <xdr:cNvPr id="41" name="Text Box 30">
          <a:extLst>
            <a:ext uri="{FF2B5EF4-FFF2-40B4-BE49-F238E27FC236}">
              <a16:creationId xmlns:a16="http://schemas.microsoft.com/office/drawing/2014/main" id="{00000000-0008-0000-0B00-000029000000}"/>
            </a:ext>
          </a:extLst>
        </xdr:cNvPr>
        <xdr:cNvSpPr txBox="1">
          <a:spLocks noChangeArrowheads="1"/>
        </xdr:cNvSpPr>
      </xdr:nvSpPr>
      <xdr:spPr bwMode="auto">
        <a:xfrm>
          <a:off x="3800475" y="110728125"/>
          <a:ext cx="76200" cy="296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185324</xdr:rowOff>
    </xdr:to>
    <xdr:sp macro="" textlink="">
      <xdr:nvSpPr>
        <xdr:cNvPr id="42" name="Text Box 32">
          <a:extLst>
            <a:ext uri="{FF2B5EF4-FFF2-40B4-BE49-F238E27FC236}">
              <a16:creationId xmlns:a16="http://schemas.microsoft.com/office/drawing/2014/main" id="{00000000-0008-0000-0B00-00002A000000}"/>
            </a:ext>
          </a:extLst>
        </xdr:cNvPr>
        <xdr:cNvSpPr txBox="1">
          <a:spLocks noChangeArrowheads="1"/>
        </xdr:cNvSpPr>
      </xdr:nvSpPr>
      <xdr:spPr bwMode="auto">
        <a:xfrm>
          <a:off x="3800475" y="110728125"/>
          <a:ext cx="76200" cy="375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105619</xdr:rowOff>
    </xdr:to>
    <xdr:sp macro="" textlink="">
      <xdr:nvSpPr>
        <xdr:cNvPr id="43" name="Text Box 106">
          <a:extLst>
            <a:ext uri="{FF2B5EF4-FFF2-40B4-BE49-F238E27FC236}">
              <a16:creationId xmlns:a16="http://schemas.microsoft.com/office/drawing/2014/main" id="{00000000-0008-0000-0B00-00002B000000}"/>
            </a:ext>
          </a:extLst>
        </xdr:cNvPr>
        <xdr:cNvSpPr txBox="1">
          <a:spLocks noChangeArrowheads="1"/>
        </xdr:cNvSpPr>
      </xdr:nvSpPr>
      <xdr:spPr bwMode="auto">
        <a:xfrm>
          <a:off x="3800475" y="110728125"/>
          <a:ext cx="76200" cy="296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185324</xdr:rowOff>
    </xdr:to>
    <xdr:sp macro="" textlink="">
      <xdr:nvSpPr>
        <xdr:cNvPr id="44" name="Text Box 108">
          <a:extLst>
            <a:ext uri="{FF2B5EF4-FFF2-40B4-BE49-F238E27FC236}">
              <a16:creationId xmlns:a16="http://schemas.microsoft.com/office/drawing/2014/main" id="{00000000-0008-0000-0B00-00002C000000}"/>
            </a:ext>
          </a:extLst>
        </xdr:cNvPr>
        <xdr:cNvSpPr txBox="1">
          <a:spLocks noChangeArrowheads="1"/>
        </xdr:cNvSpPr>
      </xdr:nvSpPr>
      <xdr:spPr bwMode="auto">
        <a:xfrm>
          <a:off x="3800475" y="110728125"/>
          <a:ext cx="76200" cy="375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89054</xdr:rowOff>
    </xdr:to>
    <xdr:sp macro="" textlink="">
      <xdr:nvSpPr>
        <xdr:cNvPr id="45" name="Text Box 30">
          <a:extLst>
            <a:ext uri="{FF2B5EF4-FFF2-40B4-BE49-F238E27FC236}">
              <a16:creationId xmlns:a16="http://schemas.microsoft.com/office/drawing/2014/main" id="{00000000-0008-0000-0B00-00002D000000}"/>
            </a:ext>
          </a:extLst>
        </xdr:cNvPr>
        <xdr:cNvSpPr txBox="1">
          <a:spLocks noChangeArrowheads="1"/>
        </xdr:cNvSpPr>
      </xdr:nvSpPr>
      <xdr:spPr bwMode="auto">
        <a:xfrm>
          <a:off x="3800475" y="110728125"/>
          <a:ext cx="76200" cy="279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185324</xdr:rowOff>
    </xdr:to>
    <xdr:sp macro="" textlink="">
      <xdr:nvSpPr>
        <xdr:cNvPr id="46" name="Text Box 32">
          <a:extLst>
            <a:ext uri="{FF2B5EF4-FFF2-40B4-BE49-F238E27FC236}">
              <a16:creationId xmlns:a16="http://schemas.microsoft.com/office/drawing/2014/main" id="{00000000-0008-0000-0B00-00002E000000}"/>
            </a:ext>
          </a:extLst>
        </xdr:cNvPr>
        <xdr:cNvSpPr txBox="1">
          <a:spLocks noChangeArrowheads="1"/>
        </xdr:cNvSpPr>
      </xdr:nvSpPr>
      <xdr:spPr bwMode="auto">
        <a:xfrm>
          <a:off x="3800475" y="110728125"/>
          <a:ext cx="76200" cy="375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89054</xdr:rowOff>
    </xdr:to>
    <xdr:sp macro="" textlink="">
      <xdr:nvSpPr>
        <xdr:cNvPr id="47" name="Text Box 106">
          <a:extLst>
            <a:ext uri="{FF2B5EF4-FFF2-40B4-BE49-F238E27FC236}">
              <a16:creationId xmlns:a16="http://schemas.microsoft.com/office/drawing/2014/main" id="{00000000-0008-0000-0B00-00002F000000}"/>
            </a:ext>
          </a:extLst>
        </xdr:cNvPr>
        <xdr:cNvSpPr txBox="1">
          <a:spLocks noChangeArrowheads="1"/>
        </xdr:cNvSpPr>
      </xdr:nvSpPr>
      <xdr:spPr bwMode="auto">
        <a:xfrm>
          <a:off x="3800475" y="110728125"/>
          <a:ext cx="76200" cy="279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185324</xdr:rowOff>
    </xdr:to>
    <xdr:sp macro="" textlink="">
      <xdr:nvSpPr>
        <xdr:cNvPr id="48" name="Text Box 108">
          <a:extLst>
            <a:ext uri="{FF2B5EF4-FFF2-40B4-BE49-F238E27FC236}">
              <a16:creationId xmlns:a16="http://schemas.microsoft.com/office/drawing/2014/main" id="{00000000-0008-0000-0B00-000030000000}"/>
            </a:ext>
          </a:extLst>
        </xdr:cNvPr>
        <xdr:cNvSpPr txBox="1">
          <a:spLocks noChangeArrowheads="1"/>
        </xdr:cNvSpPr>
      </xdr:nvSpPr>
      <xdr:spPr bwMode="auto">
        <a:xfrm>
          <a:off x="3800475" y="110728125"/>
          <a:ext cx="76200" cy="375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105619</xdr:rowOff>
    </xdr:to>
    <xdr:sp macro="" textlink="">
      <xdr:nvSpPr>
        <xdr:cNvPr id="49" name="Text Box 30">
          <a:extLst>
            <a:ext uri="{FF2B5EF4-FFF2-40B4-BE49-F238E27FC236}">
              <a16:creationId xmlns:a16="http://schemas.microsoft.com/office/drawing/2014/main" id="{00000000-0008-0000-0B00-000031000000}"/>
            </a:ext>
          </a:extLst>
        </xdr:cNvPr>
        <xdr:cNvSpPr txBox="1">
          <a:spLocks noChangeArrowheads="1"/>
        </xdr:cNvSpPr>
      </xdr:nvSpPr>
      <xdr:spPr bwMode="auto">
        <a:xfrm>
          <a:off x="3800475" y="110728125"/>
          <a:ext cx="76200" cy="296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185324</xdr:rowOff>
    </xdr:to>
    <xdr:sp macro="" textlink="">
      <xdr:nvSpPr>
        <xdr:cNvPr id="50" name="Text Box 32">
          <a:extLst>
            <a:ext uri="{FF2B5EF4-FFF2-40B4-BE49-F238E27FC236}">
              <a16:creationId xmlns:a16="http://schemas.microsoft.com/office/drawing/2014/main" id="{00000000-0008-0000-0B00-000032000000}"/>
            </a:ext>
          </a:extLst>
        </xdr:cNvPr>
        <xdr:cNvSpPr txBox="1">
          <a:spLocks noChangeArrowheads="1"/>
        </xdr:cNvSpPr>
      </xdr:nvSpPr>
      <xdr:spPr bwMode="auto">
        <a:xfrm>
          <a:off x="3800475" y="110728125"/>
          <a:ext cx="76200" cy="375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105619</xdr:rowOff>
    </xdr:to>
    <xdr:sp macro="" textlink="">
      <xdr:nvSpPr>
        <xdr:cNvPr id="51" name="Text Box 106">
          <a:extLst>
            <a:ext uri="{FF2B5EF4-FFF2-40B4-BE49-F238E27FC236}">
              <a16:creationId xmlns:a16="http://schemas.microsoft.com/office/drawing/2014/main" id="{00000000-0008-0000-0B00-000033000000}"/>
            </a:ext>
          </a:extLst>
        </xdr:cNvPr>
        <xdr:cNvSpPr txBox="1">
          <a:spLocks noChangeArrowheads="1"/>
        </xdr:cNvSpPr>
      </xdr:nvSpPr>
      <xdr:spPr bwMode="auto">
        <a:xfrm>
          <a:off x="3800475" y="110728125"/>
          <a:ext cx="76200" cy="296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185324</xdr:rowOff>
    </xdr:to>
    <xdr:sp macro="" textlink="">
      <xdr:nvSpPr>
        <xdr:cNvPr id="52" name="Text Box 108">
          <a:extLst>
            <a:ext uri="{FF2B5EF4-FFF2-40B4-BE49-F238E27FC236}">
              <a16:creationId xmlns:a16="http://schemas.microsoft.com/office/drawing/2014/main" id="{00000000-0008-0000-0B00-000034000000}"/>
            </a:ext>
          </a:extLst>
        </xdr:cNvPr>
        <xdr:cNvSpPr txBox="1">
          <a:spLocks noChangeArrowheads="1"/>
        </xdr:cNvSpPr>
      </xdr:nvSpPr>
      <xdr:spPr bwMode="auto">
        <a:xfrm>
          <a:off x="3800475" y="110728125"/>
          <a:ext cx="76200" cy="375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89054</xdr:rowOff>
    </xdr:to>
    <xdr:sp macro="" textlink="">
      <xdr:nvSpPr>
        <xdr:cNvPr id="53" name="Text Box 30">
          <a:extLst>
            <a:ext uri="{FF2B5EF4-FFF2-40B4-BE49-F238E27FC236}">
              <a16:creationId xmlns:a16="http://schemas.microsoft.com/office/drawing/2014/main" id="{00000000-0008-0000-0B00-000035000000}"/>
            </a:ext>
          </a:extLst>
        </xdr:cNvPr>
        <xdr:cNvSpPr txBox="1">
          <a:spLocks noChangeArrowheads="1"/>
        </xdr:cNvSpPr>
      </xdr:nvSpPr>
      <xdr:spPr bwMode="auto">
        <a:xfrm>
          <a:off x="3800475" y="110728125"/>
          <a:ext cx="76200" cy="279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185324</xdr:rowOff>
    </xdr:to>
    <xdr:sp macro="" textlink="">
      <xdr:nvSpPr>
        <xdr:cNvPr id="54" name="Text Box 32">
          <a:extLst>
            <a:ext uri="{FF2B5EF4-FFF2-40B4-BE49-F238E27FC236}">
              <a16:creationId xmlns:a16="http://schemas.microsoft.com/office/drawing/2014/main" id="{00000000-0008-0000-0B00-000036000000}"/>
            </a:ext>
          </a:extLst>
        </xdr:cNvPr>
        <xdr:cNvSpPr txBox="1">
          <a:spLocks noChangeArrowheads="1"/>
        </xdr:cNvSpPr>
      </xdr:nvSpPr>
      <xdr:spPr bwMode="auto">
        <a:xfrm>
          <a:off x="3800475" y="110728125"/>
          <a:ext cx="76200" cy="375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89054</xdr:rowOff>
    </xdr:to>
    <xdr:sp macro="" textlink="">
      <xdr:nvSpPr>
        <xdr:cNvPr id="55" name="Text Box 106">
          <a:extLst>
            <a:ext uri="{FF2B5EF4-FFF2-40B4-BE49-F238E27FC236}">
              <a16:creationId xmlns:a16="http://schemas.microsoft.com/office/drawing/2014/main" id="{00000000-0008-0000-0B00-000037000000}"/>
            </a:ext>
          </a:extLst>
        </xdr:cNvPr>
        <xdr:cNvSpPr txBox="1">
          <a:spLocks noChangeArrowheads="1"/>
        </xdr:cNvSpPr>
      </xdr:nvSpPr>
      <xdr:spPr bwMode="auto">
        <a:xfrm>
          <a:off x="3800475" y="110728125"/>
          <a:ext cx="76200" cy="279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185324</xdr:rowOff>
    </xdr:to>
    <xdr:sp macro="" textlink="">
      <xdr:nvSpPr>
        <xdr:cNvPr id="56" name="Text Box 108">
          <a:extLst>
            <a:ext uri="{FF2B5EF4-FFF2-40B4-BE49-F238E27FC236}">
              <a16:creationId xmlns:a16="http://schemas.microsoft.com/office/drawing/2014/main" id="{00000000-0008-0000-0B00-000038000000}"/>
            </a:ext>
          </a:extLst>
        </xdr:cNvPr>
        <xdr:cNvSpPr txBox="1">
          <a:spLocks noChangeArrowheads="1"/>
        </xdr:cNvSpPr>
      </xdr:nvSpPr>
      <xdr:spPr bwMode="auto">
        <a:xfrm>
          <a:off x="3800475" y="110728125"/>
          <a:ext cx="76200" cy="375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722</xdr:row>
      <xdr:rowOff>0</xdr:rowOff>
    </xdr:from>
    <xdr:ext cx="76200" cy="305091"/>
    <xdr:sp macro="" textlink="">
      <xdr:nvSpPr>
        <xdr:cNvPr id="57" name="Text Box 30">
          <a:extLst>
            <a:ext uri="{FF2B5EF4-FFF2-40B4-BE49-F238E27FC236}">
              <a16:creationId xmlns:a16="http://schemas.microsoft.com/office/drawing/2014/main" id="{00000000-0008-0000-0B00-000039000000}"/>
            </a:ext>
          </a:extLst>
        </xdr:cNvPr>
        <xdr:cNvSpPr txBox="1">
          <a:spLocks noChangeArrowheads="1"/>
        </xdr:cNvSpPr>
      </xdr:nvSpPr>
      <xdr:spPr bwMode="auto">
        <a:xfrm>
          <a:off x="3800475" y="110728125"/>
          <a:ext cx="76200" cy="305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305091"/>
    <xdr:sp macro="" textlink="">
      <xdr:nvSpPr>
        <xdr:cNvPr id="58" name="Text Box 106">
          <a:extLst>
            <a:ext uri="{FF2B5EF4-FFF2-40B4-BE49-F238E27FC236}">
              <a16:creationId xmlns:a16="http://schemas.microsoft.com/office/drawing/2014/main" id="{00000000-0008-0000-0B00-00003A000000}"/>
            </a:ext>
          </a:extLst>
        </xdr:cNvPr>
        <xdr:cNvSpPr txBox="1">
          <a:spLocks noChangeArrowheads="1"/>
        </xdr:cNvSpPr>
      </xdr:nvSpPr>
      <xdr:spPr bwMode="auto">
        <a:xfrm>
          <a:off x="3800475" y="110728125"/>
          <a:ext cx="76200" cy="305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288526"/>
    <xdr:sp macro="" textlink="">
      <xdr:nvSpPr>
        <xdr:cNvPr id="59" name="Text Box 30">
          <a:extLst>
            <a:ext uri="{FF2B5EF4-FFF2-40B4-BE49-F238E27FC236}">
              <a16:creationId xmlns:a16="http://schemas.microsoft.com/office/drawing/2014/main" id="{00000000-0008-0000-0B00-00003B000000}"/>
            </a:ext>
          </a:extLst>
        </xdr:cNvPr>
        <xdr:cNvSpPr txBox="1">
          <a:spLocks noChangeArrowheads="1"/>
        </xdr:cNvSpPr>
      </xdr:nvSpPr>
      <xdr:spPr bwMode="auto">
        <a:xfrm>
          <a:off x="3800475" y="110728125"/>
          <a:ext cx="76200" cy="288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288526"/>
    <xdr:sp macro="" textlink="">
      <xdr:nvSpPr>
        <xdr:cNvPr id="60" name="Text Box 106">
          <a:extLst>
            <a:ext uri="{FF2B5EF4-FFF2-40B4-BE49-F238E27FC236}">
              <a16:creationId xmlns:a16="http://schemas.microsoft.com/office/drawing/2014/main" id="{00000000-0008-0000-0B00-00003C000000}"/>
            </a:ext>
          </a:extLst>
        </xdr:cNvPr>
        <xdr:cNvSpPr txBox="1">
          <a:spLocks noChangeArrowheads="1"/>
        </xdr:cNvSpPr>
      </xdr:nvSpPr>
      <xdr:spPr bwMode="auto">
        <a:xfrm>
          <a:off x="3800475" y="110728125"/>
          <a:ext cx="76200" cy="288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305091"/>
    <xdr:sp macro="" textlink="">
      <xdr:nvSpPr>
        <xdr:cNvPr id="61" name="Text Box 30">
          <a:extLst>
            <a:ext uri="{FF2B5EF4-FFF2-40B4-BE49-F238E27FC236}">
              <a16:creationId xmlns:a16="http://schemas.microsoft.com/office/drawing/2014/main" id="{00000000-0008-0000-0B00-00003D000000}"/>
            </a:ext>
          </a:extLst>
        </xdr:cNvPr>
        <xdr:cNvSpPr txBox="1">
          <a:spLocks noChangeArrowheads="1"/>
        </xdr:cNvSpPr>
      </xdr:nvSpPr>
      <xdr:spPr bwMode="auto">
        <a:xfrm>
          <a:off x="3800475" y="110728125"/>
          <a:ext cx="76200" cy="305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305091"/>
    <xdr:sp macro="" textlink="">
      <xdr:nvSpPr>
        <xdr:cNvPr id="62" name="Text Box 106">
          <a:extLst>
            <a:ext uri="{FF2B5EF4-FFF2-40B4-BE49-F238E27FC236}">
              <a16:creationId xmlns:a16="http://schemas.microsoft.com/office/drawing/2014/main" id="{00000000-0008-0000-0B00-00003E000000}"/>
            </a:ext>
          </a:extLst>
        </xdr:cNvPr>
        <xdr:cNvSpPr txBox="1">
          <a:spLocks noChangeArrowheads="1"/>
        </xdr:cNvSpPr>
      </xdr:nvSpPr>
      <xdr:spPr bwMode="auto">
        <a:xfrm>
          <a:off x="3800475" y="110728125"/>
          <a:ext cx="76200" cy="305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288526"/>
    <xdr:sp macro="" textlink="">
      <xdr:nvSpPr>
        <xdr:cNvPr id="63" name="Text Box 30">
          <a:extLst>
            <a:ext uri="{FF2B5EF4-FFF2-40B4-BE49-F238E27FC236}">
              <a16:creationId xmlns:a16="http://schemas.microsoft.com/office/drawing/2014/main" id="{00000000-0008-0000-0B00-00003F000000}"/>
            </a:ext>
          </a:extLst>
        </xdr:cNvPr>
        <xdr:cNvSpPr txBox="1">
          <a:spLocks noChangeArrowheads="1"/>
        </xdr:cNvSpPr>
      </xdr:nvSpPr>
      <xdr:spPr bwMode="auto">
        <a:xfrm>
          <a:off x="3800475" y="110728125"/>
          <a:ext cx="76200" cy="288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288526"/>
    <xdr:sp macro="" textlink="">
      <xdr:nvSpPr>
        <xdr:cNvPr id="64" name="Text Box 106">
          <a:extLst>
            <a:ext uri="{FF2B5EF4-FFF2-40B4-BE49-F238E27FC236}">
              <a16:creationId xmlns:a16="http://schemas.microsoft.com/office/drawing/2014/main" id="{00000000-0008-0000-0B00-000040000000}"/>
            </a:ext>
          </a:extLst>
        </xdr:cNvPr>
        <xdr:cNvSpPr txBox="1">
          <a:spLocks noChangeArrowheads="1"/>
        </xdr:cNvSpPr>
      </xdr:nvSpPr>
      <xdr:spPr bwMode="auto">
        <a:xfrm>
          <a:off x="3800475" y="110728125"/>
          <a:ext cx="76200" cy="288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296284"/>
    <xdr:sp macro="" textlink="">
      <xdr:nvSpPr>
        <xdr:cNvPr id="65" name="Text Box 30">
          <a:extLst>
            <a:ext uri="{FF2B5EF4-FFF2-40B4-BE49-F238E27FC236}">
              <a16:creationId xmlns:a16="http://schemas.microsoft.com/office/drawing/2014/main" id="{00000000-0008-0000-0B00-000041000000}"/>
            </a:ext>
          </a:extLst>
        </xdr:cNvPr>
        <xdr:cNvSpPr txBox="1">
          <a:spLocks noChangeArrowheads="1"/>
        </xdr:cNvSpPr>
      </xdr:nvSpPr>
      <xdr:spPr bwMode="auto">
        <a:xfrm>
          <a:off x="3800475" y="110728125"/>
          <a:ext cx="76200" cy="296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379291"/>
    <xdr:sp macro="" textlink="">
      <xdr:nvSpPr>
        <xdr:cNvPr id="66" name="Text Box 32">
          <a:extLst>
            <a:ext uri="{FF2B5EF4-FFF2-40B4-BE49-F238E27FC236}">
              <a16:creationId xmlns:a16="http://schemas.microsoft.com/office/drawing/2014/main" id="{00000000-0008-0000-0B00-000042000000}"/>
            </a:ext>
          </a:extLst>
        </xdr:cNvPr>
        <xdr:cNvSpPr txBox="1">
          <a:spLocks noChangeArrowheads="1"/>
        </xdr:cNvSpPr>
      </xdr:nvSpPr>
      <xdr:spPr bwMode="auto">
        <a:xfrm>
          <a:off x="3800475" y="110728125"/>
          <a:ext cx="76200" cy="379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296284"/>
    <xdr:sp macro="" textlink="">
      <xdr:nvSpPr>
        <xdr:cNvPr id="67" name="Text Box 106">
          <a:extLst>
            <a:ext uri="{FF2B5EF4-FFF2-40B4-BE49-F238E27FC236}">
              <a16:creationId xmlns:a16="http://schemas.microsoft.com/office/drawing/2014/main" id="{00000000-0008-0000-0B00-000043000000}"/>
            </a:ext>
          </a:extLst>
        </xdr:cNvPr>
        <xdr:cNvSpPr txBox="1">
          <a:spLocks noChangeArrowheads="1"/>
        </xdr:cNvSpPr>
      </xdr:nvSpPr>
      <xdr:spPr bwMode="auto">
        <a:xfrm>
          <a:off x="3800475" y="110728125"/>
          <a:ext cx="76200" cy="296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379291"/>
    <xdr:sp macro="" textlink="">
      <xdr:nvSpPr>
        <xdr:cNvPr id="68" name="Text Box 108">
          <a:extLst>
            <a:ext uri="{FF2B5EF4-FFF2-40B4-BE49-F238E27FC236}">
              <a16:creationId xmlns:a16="http://schemas.microsoft.com/office/drawing/2014/main" id="{00000000-0008-0000-0B00-000044000000}"/>
            </a:ext>
          </a:extLst>
        </xdr:cNvPr>
        <xdr:cNvSpPr txBox="1">
          <a:spLocks noChangeArrowheads="1"/>
        </xdr:cNvSpPr>
      </xdr:nvSpPr>
      <xdr:spPr bwMode="auto">
        <a:xfrm>
          <a:off x="3800475" y="110728125"/>
          <a:ext cx="76200" cy="379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279719"/>
    <xdr:sp macro="" textlink="">
      <xdr:nvSpPr>
        <xdr:cNvPr id="69" name="Text Box 30">
          <a:extLst>
            <a:ext uri="{FF2B5EF4-FFF2-40B4-BE49-F238E27FC236}">
              <a16:creationId xmlns:a16="http://schemas.microsoft.com/office/drawing/2014/main" id="{00000000-0008-0000-0B00-000045000000}"/>
            </a:ext>
          </a:extLst>
        </xdr:cNvPr>
        <xdr:cNvSpPr txBox="1">
          <a:spLocks noChangeArrowheads="1"/>
        </xdr:cNvSpPr>
      </xdr:nvSpPr>
      <xdr:spPr bwMode="auto">
        <a:xfrm>
          <a:off x="3800475" y="110728125"/>
          <a:ext cx="76200" cy="279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379294"/>
    <xdr:sp macro="" textlink="">
      <xdr:nvSpPr>
        <xdr:cNvPr id="70" name="Text Box 32">
          <a:extLst>
            <a:ext uri="{FF2B5EF4-FFF2-40B4-BE49-F238E27FC236}">
              <a16:creationId xmlns:a16="http://schemas.microsoft.com/office/drawing/2014/main" id="{00000000-0008-0000-0B00-000046000000}"/>
            </a:ext>
          </a:extLst>
        </xdr:cNvPr>
        <xdr:cNvSpPr txBox="1">
          <a:spLocks noChangeArrowheads="1"/>
        </xdr:cNvSpPr>
      </xdr:nvSpPr>
      <xdr:spPr bwMode="auto">
        <a:xfrm>
          <a:off x="3800475" y="110728125"/>
          <a:ext cx="76200" cy="379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279719"/>
    <xdr:sp macro="" textlink="">
      <xdr:nvSpPr>
        <xdr:cNvPr id="71" name="Text Box 106">
          <a:extLst>
            <a:ext uri="{FF2B5EF4-FFF2-40B4-BE49-F238E27FC236}">
              <a16:creationId xmlns:a16="http://schemas.microsoft.com/office/drawing/2014/main" id="{00000000-0008-0000-0B00-000047000000}"/>
            </a:ext>
          </a:extLst>
        </xdr:cNvPr>
        <xdr:cNvSpPr txBox="1">
          <a:spLocks noChangeArrowheads="1"/>
        </xdr:cNvSpPr>
      </xdr:nvSpPr>
      <xdr:spPr bwMode="auto">
        <a:xfrm>
          <a:off x="3800475" y="110728125"/>
          <a:ext cx="76200" cy="279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379294"/>
    <xdr:sp macro="" textlink="">
      <xdr:nvSpPr>
        <xdr:cNvPr id="72" name="Text Box 108">
          <a:extLst>
            <a:ext uri="{FF2B5EF4-FFF2-40B4-BE49-F238E27FC236}">
              <a16:creationId xmlns:a16="http://schemas.microsoft.com/office/drawing/2014/main" id="{00000000-0008-0000-0B00-000048000000}"/>
            </a:ext>
          </a:extLst>
        </xdr:cNvPr>
        <xdr:cNvSpPr txBox="1">
          <a:spLocks noChangeArrowheads="1"/>
        </xdr:cNvSpPr>
      </xdr:nvSpPr>
      <xdr:spPr bwMode="auto">
        <a:xfrm>
          <a:off x="3800475" y="110728125"/>
          <a:ext cx="76200" cy="379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296284"/>
    <xdr:sp macro="" textlink="">
      <xdr:nvSpPr>
        <xdr:cNvPr id="73" name="Text Box 30">
          <a:extLst>
            <a:ext uri="{FF2B5EF4-FFF2-40B4-BE49-F238E27FC236}">
              <a16:creationId xmlns:a16="http://schemas.microsoft.com/office/drawing/2014/main" id="{00000000-0008-0000-0B00-000049000000}"/>
            </a:ext>
          </a:extLst>
        </xdr:cNvPr>
        <xdr:cNvSpPr txBox="1">
          <a:spLocks noChangeArrowheads="1"/>
        </xdr:cNvSpPr>
      </xdr:nvSpPr>
      <xdr:spPr bwMode="auto">
        <a:xfrm>
          <a:off x="3800475" y="110728125"/>
          <a:ext cx="76200" cy="296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379291"/>
    <xdr:sp macro="" textlink="">
      <xdr:nvSpPr>
        <xdr:cNvPr id="74" name="Text Box 32">
          <a:extLst>
            <a:ext uri="{FF2B5EF4-FFF2-40B4-BE49-F238E27FC236}">
              <a16:creationId xmlns:a16="http://schemas.microsoft.com/office/drawing/2014/main" id="{00000000-0008-0000-0B00-00004A000000}"/>
            </a:ext>
          </a:extLst>
        </xdr:cNvPr>
        <xdr:cNvSpPr txBox="1">
          <a:spLocks noChangeArrowheads="1"/>
        </xdr:cNvSpPr>
      </xdr:nvSpPr>
      <xdr:spPr bwMode="auto">
        <a:xfrm>
          <a:off x="3800475" y="110728125"/>
          <a:ext cx="76200" cy="379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296284"/>
    <xdr:sp macro="" textlink="">
      <xdr:nvSpPr>
        <xdr:cNvPr id="75" name="Text Box 106">
          <a:extLst>
            <a:ext uri="{FF2B5EF4-FFF2-40B4-BE49-F238E27FC236}">
              <a16:creationId xmlns:a16="http://schemas.microsoft.com/office/drawing/2014/main" id="{00000000-0008-0000-0B00-00004B000000}"/>
            </a:ext>
          </a:extLst>
        </xdr:cNvPr>
        <xdr:cNvSpPr txBox="1">
          <a:spLocks noChangeArrowheads="1"/>
        </xdr:cNvSpPr>
      </xdr:nvSpPr>
      <xdr:spPr bwMode="auto">
        <a:xfrm>
          <a:off x="3800475" y="110728125"/>
          <a:ext cx="76200" cy="296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379291"/>
    <xdr:sp macro="" textlink="">
      <xdr:nvSpPr>
        <xdr:cNvPr id="76" name="Text Box 108">
          <a:extLst>
            <a:ext uri="{FF2B5EF4-FFF2-40B4-BE49-F238E27FC236}">
              <a16:creationId xmlns:a16="http://schemas.microsoft.com/office/drawing/2014/main" id="{00000000-0008-0000-0B00-00004C000000}"/>
            </a:ext>
          </a:extLst>
        </xdr:cNvPr>
        <xdr:cNvSpPr txBox="1">
          <a:spLocks noChangeArrowheads="1"/>
        </xdr:cNvSpPr>
      </xdr:nvSpPr>
      <xdr:spPr bwMode="auto">
        <a:xfrm>
          <a:off x="3800475" y="110728125"/>
          <a:ext cx="76200" cy="379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279719"/>
    <xdr:sp macro="" textlink="">
      <xdr:nvSpPr>
        <xdr:cNvPr id="77" name="Text Box 30">
          <a:extLst>
            <a:ext uri="{FF2B5EF4-FFF2-40B4-BE49-F238E27FC236}">
              <a16:creationId xmlns:a16="http://schemas.microsoft.com/office/drawing/2014/main" id="{00000000-0008-0000-0B00-00004D000000}"/>
            </a:ext>
          </a:extLst>
        </xdr:cNvPr>
        <xdr:cNvSpPr txBox="1">
          <a:spLocks noChangeArrowheads="1"/>
        </xdr:cNvSpPr>
      </xdr:nvSpPr>
      <xdr:spPr bwMode="auto">
        <a:xfrm>
          <a:off x="3800475" y="110728125"/>
          <a:ext cx="76200" cy="279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379294"/>
    <xdr:sp macro="" textlink="">
      <xdr:nvSpPr>
        <xdr:cNvPr id="78" name="Text Box 32">
          <a:extLst>
            <a:ext uri="{FF2B5EF4-FFF2-40B4-BE49-F238E27FC236}">
              <a16:creationId xmlns:a16="http://schemas.microsoft.com/office/drawing/2014/main" id="{00000000-0008-0000-0B00-00004E000000}"/>
            </a:ext>
          </a:extLst>
        </xdr:cNvPr>
        <xdr:cNvSpPr txBox="1">
          <a:spLocks noChangeArrowheads="1"/>
        </xdr:cNvSpPr>
      </xdr:nvSpPr>
      <xdr:spPr bwMode="auto">
        <a:xfrm>
          <a:off x="3800475" y="110728125"/>
          <a:ext cx="76200" cy="379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279719"/>
    <xdr:sp macro="" textlink="">
      <xdr:nvSpPr>
        <xdr:cNvPr id="79" name="Text Box 106">
          <a:extLst>
            <a:ext uri="{FF2B5EF4-FFF2-40B4-BE49-F238E27FC236}">
              <a16:creationId xmlns:a16="http://schemas.microsoft.com/office/drawing/2014/main" id="{00000000-0008-0000-0B00-00004F000000}"/>
            </a:ext>
          </a:extLst>
        </xdr:cNvPr>
        <xdr:cNvSpPr txBox="1">
          <a:spLocks noChangeArrowheads="1"/>
        </xdr:cNvSpPr>
      </xdr:nvSpPr>
      <xdr:spPr bwMode="auto">
        <a:xfrm>
          <a:off x="3800475" y="110728125"/>
          <a:ext cx="76200" cy="279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722</xdr:row>
      <xdr:rowOff>0</xdr:rowOff>
    </xdr:from>
    <xdr:ext cx="76200" cy="379294"/>
    <xdr:sp macro="" textlink="">
      <xdr:nvSpPr>
        <xdr:cNvPr id="80" name="Text Box 108">
          <a:extLst>
            <a:ext uri="{FF2B5EF4-FFF2-40B4-BE49-F238E27FC236}">
              <a16:creationId xmlns:a16="http://schemas.microsoft.com/office/drawing/2014/main" id="{00000000-0008-0000-0B00-000050000000}"/>
            </a:ext>
          </a:extLst>
        </xdr:cNvPr>
        <xdr:cNvSpPr txBox="1">
          <a:spLocks noChangeArrowheads="1"/>
        </xdr:cNvSpPr>
      </xdr:nvSpPr>
      <xdr:spPr bwMode="auto">
        <a:xfrm>
          <a:off x="3800475" y="110728125"/>
          <a:ext cx="76200" cy="379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722</xdr:row>
      <xdr:rowOff>0</xdr:rowOff>
    </xdr:from>
    <xdr:to>
      <xdr:col>2</xdr:col>
      <xdr:colOff>76200</xdr:colOff>
      <xdr:row>723</xdr:row>
      <xdr:rowOff>60173</xdr:rowOff>
    </xdr:to>
    <xdr:sp macro="" textlink="">
      <xdr:nvSpPr>
        <xdr:cNvPr id="81" name="Text Box 32">
          <a:extLst>
            <a:ext uri="{FF2B5EF4-FFF2-40B4-BE49-F238E27FC236}">
              <a16:creationId xmlns:a16="http://schemas.microsoft.com/office/drawing/2014/main" id="{00000000-0008-0000-0B00-000051000000}"/>
            </a:ext>
          </a:extLst>
        </xdr:cNvPr>
        <xdr:cNvSpPr txBox="1">
          <a:spLocks noChangeArrowheads="1"/>
        </xdr:cNvSpPr>
      </xdr:nvSpPr>
      <xdr:spPr bwMode="auto">
        <a:xfrm>
          <a:off x="3800475" y="110728125"/>
          <a:ext cx="76200" cy="250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60173</xdr:rowOff>
    </xdr:to>
    <xdr:sp macro="" textlink="">
      <xdr:nvSpPr>
        <xdr:cNvPr id="82" name="Text Box 108">
          <a:extLst>
            <a:ext uri="{FF2B5EF4-FFF2-40B4-BE49-F238E27FC236}">
              <a16:creationId xmlns:a16="http://schemas.microsoft.com/office/drawing/2014/main" id="{00000000-0008-0000-0B00-000052000000}"/>
            </a:ext>
          </a:extLst>
        </xdr:cNvPr>
        <xdr:cNvSpPr txBox="1">
          <a:spLocks noChangeArrowheads="1"/>
        </xdr:cNvSpPr>
      </xdr:nvSpPr>
      <xdr:spPr bwMode="auto">
        <a:xfrm>
          <a:off x="3800475" y="110728125"/>
          <a:ext cx="76200" cy="250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60176</xdr:rowOff>
    </xdr:to>
    <xdr:sp macro="" textlink="">
      <xdr:nvSpPr>
        <xdr:cNvPr id="83" name="Text Box 32">
          <a:extLst>
            <a:ext uri="{FF2B5EF4-FFF2-40B4-BE49-F238E27FC236}">
              <a16:creationId xmlns:a16="http://schemas.microsoft.com/office/drawing/2014/main" id="{00000000-0008-0000-0B00-000053000000}"/>
            </a:ext>
          </a:extLst>
        </xdr:cNvPr>
        <xdr:cNvSpPr txBox="1">
          <a:spLocks noChangeArrowheads="1"/>
        </xdr:cNvSpPr>
      </xdr:nvSpPr>
      <xdr:spPr bwMode="auto">
        <a:xfrm>
          <a:off x="3800475" y="110728125"/>
          <a:ext cx="76200" cy="250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60176</xdr:rowOff>
    </xdr:to>
    <xdr:sp macro="" textlink="">
      <xdr:nvSpPr>
        <xdr:cNvPr id="84" name="Text Box 108">
          <a:extLst>
            <a:ext uri="{FF2B5EF4-FFF2-40B4-BE49-F238E27FC236}">
              <a16:creationId xmlns:a16="http://schemas.microsoft.com/office/drawing/2014/main" id="{00000000-0008-0000-0B00-000054000000}"/>
            </a:ext>
          </a:extLst>
        </xdr:cNvPr>
        <xdr:cNvSpPr txBox="1">
          <a:spLocks noChangeArrowheads="1"/>
        </xdr:cNvSpPr>
      </xdr:nvSpPr>
      <xdr:spPr bwMode="auto">
        <a:xfrm>
          <a:off x="3800475" y="110728125"/>
          <a:ext cx="76200" cy="250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60173</xdr:rowOff>
    </xdr:to>
    <xdr:sp macro="" textlink="">
      <xdr:nvSpPr>
        <xdr:cNvPr id="85" name="Text Box 32">
          <a:extLst>
            <a:ext uri="{FF2B5EF4-FFF2-40B4-BE49-F238E27FC236}">
              <a16:creationId xmlns:a16="http://schemas.microsoft.com/office/drawing/2014/main" id="{00000000-0008-0000-0B00-000055000000}"/>
            </a:ext>
          </a:extLst>
        </xdr:cNvPr>
        <xdr:cNvSpPr txBox="1">
          <a:spLocks noChangeArrowheads="1"/>
        </xdr:cNvSpPr>
      </xdr:nvSpPr>
      <xdr:spPr bwMode="auto">
        <a:xfrm>
          <a:off x="3800475" y="110728125"/>
          <a:ext cx="76200" cy="250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60173</xdr:rowOff>
    </xdr:to>
    <xdr:sp macro="" textlink="">
      <xdr:nvSpPr>
        <xdr:cNvPr id="86" name="Text Box 108">
          <a:extLst>
            <a:ext uri="{FF2B5EF4-FFF2-40B4-BE49-F238E27FC236}">
              <a16:creationId xmlns:a16="http://schemas.microsoft.com/office/drawing/2014/main" id="{00000000-0008-0000-0B00-000056000000}"/>
            </a:ext>
          </a:extLst>
        </xdr:cNvPr>
        <xdr:cNvSpPr txBox="1">
          <a:spLocks noChangeArrowheads="1"/>
        </xdr:cNvSpPr>
      </xdr:nvSpPr>
      <xdr:spPr bwMode="auto">
        <a:xfrm>
          <a:off x="3800475" y="110728125"/>
          <a:ext cx="76200" cy="250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60176</xdr:rowOff>
    </xdr:to>
    <xdr:sp macro="" textlink="">
      <xdr:nvSpPr>
        <xdr:cNvPr id="87" name="Text Box 32">
          <a:extLst>
            <a:ext uri="{FF2B5EF4-FFF2-40B4-BE49-F238E27FC236}">
              <a16:creationId xmlns:a16="http://schemas.microsoft.com/office/drawing/2014/main" id="{00000000-0008-0000-0B00-000057000000}"/>
            </a:ext>
          </a:extLst>
        </xdr:cNvPr>
        <xdr:cNvSpPr txBox="1">
          <a:spLocks noChangeArrowheads="1"/>
        </xdr:cNvSpPr>
      </xdr:nvSpPr>
      <xdr:spPr bwMode="auto">
        <a:xfrm>
          <a:off x="3800475" y="110728125"/>
          <a:ext cx="76200" cy="250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60176</xdr:rowOff>
    </xdr:to>
    <xdr:sp macro="" textlink="">
      <xdr:nvSpPr>
        <xdr:cNvPr id="88" name="Text Box 108">
          <a:extLst>
            <a:ext uri="{FF2B5EF4-FFF2-40B4-BE49-F238E27FC236}">
              <a16:creationId xmlns:a16="http://schemas.microsoft.com/office/drawing/2014/main" id="{00000000-0008-0000-0B00-000058000000}"/>
            </a:ext>
          </a:extLst>
        </xdr:cNvPr>
        <xdr:cNvSpPr txBox="1">
          <a:spLocks noChangeArrowheads="1"/>
        </xdr:cNvSpPr>
      </xdr:nvSpPr>
      <xdr:spPr bwMode="auto">
        <a:xfrm>
          <a:off x="3800475" y="110728125"/>
          <a:ext cx="76200" cy="250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122709</xdr:rowOff>
    </xdr:to>
    <xdr:sp macro="" textlink="">
      <xdr:nvSpPr>
        <xdr:cNvPr id="89" name="Text Box 30">
          <a:extLst>
            <a:ext uri="{FF2B5EF4-FFF2-40B4-BE49-F238E27FC236}">
              <a16:creationId xmlns:a16="http://schemas.microsoft.com/office/drawing/2014/main" id="{00000000-0008-0000-0B00-000059000000}"/>
            </a:ext>
          </a:extLst>
        </xdr:cNvPr>
        <xdr:cNvSpPr txBox="1">
          <a:spLocks noChangeArrowheads="1"/>
        </xdr:cNvSpPr>
      </xdr:nvSpPr>
      <xdr:spPr bwMode="auto">
        <a:xfrm>
          <a:off x="3800475" y="110728125"/>
          <a:ext cx="76200" cy="313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122709</xdr:rowOff>
    </xdr:to>
    <xdr:sp macro="" textlink="">
      <xdr:nvSpPr>
        <xdr:cNvPr id="90" name="Text Box 106">
          <a:extLst>
            <a:ext uri="{FF2B5EF4-FFF2-40B4-BE49-F238E27FC236}">
              <a16:creationId xmlns:a16="http://schemas.microsoft.com/office/drawing/2014/main" id="{00000000-0008-0000-0B00-00005A000000}"/>
            </a:ext>
          </a:extLst>
        </xdr:cNvPr>
        <xdr:cNvSpPr txBox="1">
          <a:spLocks noChangeArrowheads="1"/>
        </xdr:cNvSpPr>
      </xdr:nvSpPr>
      <xdr:spPr bwMode="auto">
        <a:xfrm>
          <a:off x="3800475" y="110728125"/>
          <a:ext cx="76200" cy="313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106144</xdr:rowOff>
    </xdr:to>
    <xdr:sp macro="" textlink="">
      <xdr:nvSpPr>
        <xdr:cNvPr id="91" name="Text Box 30">
          <a:extLst>
            <a:ext uri="{FF2B5EF4-FFF2-40B4-BE49-F238E27FC236}">
              <a16:creationId xmlns:a16="http://schemas.microsoft.com/office/drawing/2014/main" id="{00000000-0008-0000-0B00-00005B000000}"/>
            </a:ext>
          </a:extLst>
        </xdr:cNvPr>
        <xdr:cNvSpPr txBox="1">
          <a:spLocks noChangeArrowheads="1"/>
        </xdr:cNvSpPr>
      </xdr:nvSpPr>
      <xdr:spPr bwMode="auto">
        <a:xfrm>
          <a:off x="3800475" y="110728125"/>
          <a:ext cx="76200" cy="296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106144</xdr:rowOff>
    </xdr:to>
    <xdr:sp macro="" textlink="">
      <xdr:nvSpPr>
        <xdr:cNvPr id="92" name="Text Box 106">
          <a:extLst>
            <a:ext uri="{FF2B5EF4-FFF2-40B4-BE49-F238E27FC236}">
              <a16:creationId xmlns:a16="http://schemas.microsoft.com/office/drawing/2014/main" id="{00000000-0008-0000-0B00-00005C000000}"/>
            </a:ext>
          </a:extLst>
        </xdr:cNvPr>
        <xdr:cNvSpPr txBox="1">
          <a:spLocks noChangeArrowheads="1"/>
        </xdr:cNvSpPr>
      </xdr:nvSpPr>
      <xdr:spPr bwMode="auto">
        <a:xfrm>
          <a:off x="3800475" y="110728125"/>
          <a:ext cx="76200" cy="296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122709</xdr:rowOff>
    </xdr:to>
    <xdr:sp macro="" textlink="">
      <xdr:nvSpPr>
        <xdr:cNvPr id="93" name="Text Box 30">
          <a:extLst>
            <a:ext uri="{FF2B5EF4-FFF2-40B4-BE49-F238E27FC236}">
              <a16:creationId xmlns:a16="http://schemas.microsoft.com/office/drawing/2014/main" id="{00000000-0008-0000-0B00-00005D000000}"/>
            </a:ext>
          </a:extLst>
        </xdr:cNvPr>
        <xdr:cNvSpPr txBox="1">
          <a:spLocks noChangeArrowheads="1"/>
        </xdr:cNvSpPr>
      </xdr:nvSpPr>
      <xdr:spPr bwMode="auto">
        <a:xfrm>
          <a:off x="3800475" y="110728125"/>
          <a:ext cx="76200" cy="313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122709</xdr:rowOff>
    </xdr:to>
    <xdr:sp macro="" textlink="">
      <xdr:nvSpPr>
        <xdr:cNvPr id="94" name="Text Box 106">
          <a:extLst>
            <a:ext uri="{FF2B5EF4-FFF2-40B4-BE49-F238E27FC236}">
              <a16:creationId xmlns:a16="http://schemas.microsoft.com/office/drawing/2014/main" id="{00000000-0008-0000-0B00-00005E000000}"/>
            </a:ext>
          </a:extLst>
        </xdr:cNvPr>
        <xdr:cNvSpPr txBox="1">
          <a:spLocks noChangeArrowheads="1"/>
        </xdr:cNvSpPr>
      </xdr:nvSpPr>
      <xdr:spPr bwMode="auto">
        <a:xfrm>
          <a:off x="3800475" y="110728125"/>
          <a:ext cx="76200" cy="313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106144</xdr:rowOff>
    </xdr:to>
    <xdr:sp macro="" textlink="">
      <xdr:nvSpPr>
        <xdr:cNvPr id="95" name="Text Box 30">
          <a:extLst>
            <a:ext uri="{FF2B5EF4-FFF2-40B4-BE49-F238E27FC236}">
              <a16:creationId xmlns:a16="http://schemas.microsoft.com/office/drawing/2014/main" id="{00000000-0008-0000-0B00-00005F000000}"/>
            </a:ext>
          </a:extLst>
        </xdr:cNvPr>
        <xdr:cNvSpPr txBox="1">
          <a:spLocks noChangeArrowheads="1"/>
        </xdr:cNvSpPr>
      </xdr:nvSpPr>
      <xdr:spPr bwMode="auto">
        <a:xfrm>
          <a:off x="3800475" y="110728125"/>
          <a:ext cx="76200" cy="296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106144</xdr:rowOff>
    </xdr:to>
    <xdr:sp macro="" textlink="">
      <xdr:nvSpPr>
        <xdr:cNvPr id="96" name="Text Box 106">
          <a:extLst>
            <a:ext uri="{FF2B5EF4-FFF2-40B4-BE49-F238E27FC236}">
              <a16:creationId xmlns:a16="http://schemas.microsoft.com/office/drawing/2014/main" id="{00000000-0008-0000-0B00-000060000000}"/>
            </a:ext>
          </a:extLst>
        </xdr:cNvPr>
        <xdr:cNvSpPr txBox="1">
          <a:spLocks noChangeArrowheads="1"/>
        </xdr:cNvSpPr>
      </xdr:nvSpPr>
      <xdr:spPr bwMode="auto">
        <a:xfrm>
          <a:off x="3800475" y="110728125"/>
          <a:ext cx="76200" cy="296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122710</xdr:rowOff>
    </xdr:to>
    <xdr:sp macro="" textlink="">
      <xdr:nvSpPr>
        <xdr:cNvPr id="97" name="Text Box 30">
          <a:extLst>
            <a:ext uri="{FF2B5EF4-FFF2-40B4-BE49-F238E27FC236}">
              <a16:creationId xmlns:a16="http://schemas.microsoft.com/office/drawing/2014/main" id="{00000000-0008-0000-0B00-000061000000}"/>
            </a:ext>
          </a:extLst>
        </xdr:cNvPr>
        <xdr:cNvSpPr txBox="1">
          <a:spLocks noChangeArrowheads="1"/>
        </xdr:cNvSpPr>
      </xdr:nvSpPr>
      <xdr:spPr bwMode="auto">
        <a:xfrm>
          <a:off x="3800475" y="110728125"/>
          <a:ext cx="76200" cy="313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724</xdr:row>
      <xdr:rowOff>32147</xdr:rowOff>
    </xdr:to>
    <xdr:sp macro="" textlink="">
      <xdr:nvSpPr>
        <xdr:cNvPr id="98" name="Text Box 32">
          <a:extLst>
            <a:ext uri="{FF2B5EF4-FFF2-40B4-BE49-F238E27FC236}">
              <a16:creationId xmlns:a16="http://schemas.microsoft.com/office/drawing/2014/main" id="{00000000-0008-0000-0B00-000062000000}"/>
            </a:ext>
          </a:extLst>
        </xdr:cNvPr>
        <xdr:cNvSpPr txBox="1">
          <a:spLocks noChangeArrowheads="1"/>
        </xdr:cNvSpPr>
      </xdr:nvSpPr>
      <xdr:spPr bwMode="auto">
        <a:xfrm>
          <a:off x="3800475" y="110728125"/>
          <a:ext cx="76200" cy="413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122710</xdr:rowOff>
    </xdr:to>
    <xdr:sp macro="" textlink="">
      <xdr:nvSpPr>
        <xdr:cNvPr id="99" name="Text Box 106">
          <a:extLst>
            <a:ext uri="{FF2B5EF4-FFF2-40B4-BE49-F238E27FC236}">
              <a16:creationId xmlns:a16="http://schemas.microsoft.com/office/drawing/2014/main" id="{00000000-0008-0000-0B00-000063000000}"/>
            </a:ext>
          </a:extLst>
        </xdr:cNvPr>
        <xdr:cNvSpPr txBox="1">
          <a:spLocks noChangeArrowheads="1"/>
        </xdr:cNvSpPr>
      </xdr:nvSpPr>
      <xdr:spPr bwMode="auto">
        <a:xfrm>
          <a:off x="3800475" y="110728125"/>
          <a:ext cx="76200" cy="313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724</xdr:row>
      <xdr:rowOff>32147</xdr:rowOff>
    </xdr:to>
    <xdr:sp macro="" textlink="">
      <xdr:nvSpPr>
        <xdr:cNvPr id="100" name="Text Box 108">
          <a:extLst>
            <a:ext uri="{FF2B5EF4-FFF2-40B4-BE49-F238E27FC236}">
              <a16:creationId xmlns:a16="http://schemas.microsoft.com/office/drawing/2014/main" id="{00000000-0008-0000-0B00-000064000000}"/>
            </a:ext>
          </a:extLst>
        </xdr:cNvPr>
        <xdr:cNvSpPr txBox="1">
          <a:spLocks noChangeArrowheads="1"/>
        </xdr:cNvSpPr>
      </xdr:nvSpPr>
      <xdr:spPr bwMode="auto">
        <a:xfrm>
          <a:off x="3800475" y="110728125"/>
          <a:ext cx="76200" cy="413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106145</xdr:rowOff>
    </xdr:to>
    <xdr:sp macro="" textlink="">
      <xdr:nvSpPr>
        <xdr:cNvPr id="101" name="Text Box 30">
          <a:extLst>
            <a:ext uri="{FF2B5EF4-FFF2-40B4-BE49-F238E27FC236}">
              <a16:creationId xmlns:a16="http://schemas.microsoft.com/office/drawing/2014/main" id="{00000000-0008-0000-0B00-000065000000}"/>
            </a:ext>
          </a:extLst>
        </xdr:cNvPr>
        <xdr:cNvSpPr txBox="1">
          <a:spLocks noChangeArrowheads="1"/>
        </xdr:cNvSpPr>
      </xdr:nvSpPr>
      <xdr:spPr bwMode="auto">
        <a:xfrm>
          <a:off x="3800475" y="110728125"/>
          <a:ext cx="76200" cy="29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724</xdr:row>
      <xdr:rowOff>32150</xdr:rowOff>
    </xdr:to>
    <xdr:sp macro="" textlink="">
      <xdr:nvSpPr>
        <xdr:cNvPr id="102" name="Text Box 32">
          <a:extLst>
            <a:ext uri="{FF2B5EF4-FFF2-40B4-BE49-F238E27FC236}">
              <a16:creationId xmlns:a16="http://schemas.microsoft.com/office/drawing/2014/main" id="{00000000-0008-0000-0B00-000066000000}"/>
            </a:ext>
          </a:extLst>
        </xdr:cNvPr>
        <xdr:cNvSpPr txBox="1">
          <a:spLocks noChangeArrowheads="1"/>
        </xdr:cNvSpPr>
      </xdr:nvSpPr>
      <xdr:spPr bwMode="auto">
        <a:xfrm>
          <a:off x="3800475" y="110728125"/>
          <a:ext cx="76200" cy="41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106145</xdr:rowOff>
    </xdr:to>
    <xdr:sp macro="" textlink="">
      <xdr:nvSpPr>
        <xdr:cNvPr id="103" name="Text Box 106">
          <a:extLst>
            <a:ext uri="{FF2B5EF4-FFF2-40B4-BE49-F238E27FC236}">
              <a16:creationId xmlns:a16="http://schemas.microsoft.com/office/drawing/2014/main" id="{00000000-0008-0000-0B00-000067000000}"/>
            </a:ext>
          </a:extLst>
        </xdr:cNvPr>
        <xdr:cNvSpPr txBox="1">
          <a:spLocks noChangeArrowheads="1"/>
        </xdr:cNvSpPr>
      </xdr:nvSpPr>
      <xdr:spPr bwMode="auto">
        <a:xfrm>
          <a:off x="3800475" y="110728125"/>
          <a:ext cx="76200" cy="29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724</xdr:row>
      <xdr:rowOff>32150</xdr:rowOff>
    </xdr:to>
    <xdr:sp macro="" textlink="">
      <xdr:nvSpPr>
        <xdr:cNvPr id="104" name="Text Box 108">
          <a:extLst>
            <a:ext uri="{FF2B5EF4-FFF2-40B4-BE49-F238E27FC236}">
              <a16:creationId xmlns:a16="http://schemas.microsoft.com/office/drawing/2014/main" id="{00000000-0008-0000-0B00-000068000000}"/>
            </a:ext>
          </a:extLst>
        </xdr:cNvPr>
        <xdr:cNvSpPr txBox="1">
          <a:spLocks noChangeArrowheads="1"/>
        </xdr:cNvSpPr>
      </xdr:nvSpPr>
      <xdr:spPr bwMode="auto">
        <a:xfrm>
          <a:off x="3800475" y="110728125"/>
          <a:ext cx="76200" cy="41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122710</xdr:rowOff>
    </xdr:to>
    <xdr:sp macro="" textlink="">
      <xdr:nvSpPr>
        <xdr:cNvPr id="105" name="Text Box 30">
          <a:extLst>
            <a:ext uri="{FF2B5EF4-FFF2-40B4-BE49-F238E27FC236}">
              <a16:creationId xmlns:a16="http://schemas.microsoft.com/office/drawing/2014/main" id="{00000000-0008-0000-0B00-000069000000}"/>
            </a:ext>
          </a:extLst>
        </xdr:cNvPr>
        <xdr:cNvSpPr txBox="1">
          <a:spLocks noChangeArrowheads="1"/>
        </xdr:cNvSpPr>
      </xdr:nvSpPr>
      <xdr:spPr bwMode="auto">
        <a:xfrm>
          <a:off x="3800475" y="110728125"/>
          <a:ext cx="76200" cy="313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724</xdr:row>
      <xdr:rowOff>32147</xdr:rowOff>
    </xdr:to>
    <xdr:sp macro="" textlink="">
      <xdr:nvSpPr>
        <xdr:cNvPr id="106" name="Text Box 32">
          <a:extLst>
            <a:ext uri="{FF2B5EF4-FFF2-40B4-BE49-F238E27FC236}">
              <a16:creationId xmlns:a16="http://schemas.microsoft.com/office/drawing/2014/main" id="{00000000-0008-0000-0B00-00006A000000}"/>
            </a:ext>
          </a:extLst>
        </xdr:cNvPr>
        <xdr:cNvSpPr txBox="1">
          <a:spLocks noChangeArrowheads="1"/>
        </xdr:cNvSpPr>
      </xdr:nvSpPr>
      <xdr:spPr bwMode="auto">
        <a:xfrm>
          <a:off x="3800475" y="110728125"/>
          <a:ext cx="76200" cy="413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122710</xdr:rowOff>
    </xdr:to>
    <xdr:sp macro="" textlink="">
      <xdr:nvSpPr>
        <xdr:cNvPr id="107" name="Text Box 106">
          <a:extLst>
            <a:ext uri="{FF2B5EF4-FFF2-40B4-BE49-F238E27FC236}">
              <a16:creationId xmlns:a16="http://schemas.microsoft.com/office/drawing/2014/main" id="{00000000-0008-0000-0B00-00006B000000}"/>
            </a:ext>
          </a:extLst>
        </xdr:cNvPr>
        <xdr:cNvSpPr txBox="1">
          <a:spLocks noChangeArrowheads="1"/>
        </xdr:cNvSpPr>
      </xdr:nvSpPr>
      <xdr:spPr bwMode="auto">
        <a:xfrm>
          <a:off x="3800475" y="110728125"/>
          <a:ext cx="76200" cy="313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724</xdr:row>
      <xdr:rowOff>32147</xdr:rowOff>
    </xdr:to>
    <xdr:sp macro="" textlink="">
      <xdr:nvSpPr>
        <xdr:cNvPr id="108" name="Text Box 108">
          <a:extLst>
            <a:ext uri="{FF2B5EF4-FFF2-40B4-BE49-F238E27FC236}">
              <a16:creationId xmlns:a16="http://schemas.microsoft.com/office/drawing/2014/main" id="{00000000-0008-0000-0B00-00006C000000}"/>
            </a:ext>
          </a:extLst>
        </xdr:cNvPr>
        <xdr:cNvSpPr txBox="1">
          <a:spLocks noChangeArrowheads="1"/>
        </xdr:cNvSpPr>
      </xdr:nvSpPr>
      <xdr:spPr bwMode="auto">
        <a:xfrm>
          <a:off x="3800475" y="110728125"/>
          <a:ext cx="76200" cy="413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106145</xdr:rowOff>
    </xdr:to>
    <xdr:sp macro="" textlink="">
      <xdr:nvSpPr>
        <xdr:cNvPr id="109" name="Text Box 30">
          <a:extLst>
            <a:ext uri="{FF2B5EF4-FFF2-40B4-BE49-F238E27FC236}">
              <a16:creationId xmlns:a16="http://schemas.microsoft.com/office/drawing/2014/main" id="{00000000-0008-0000-0B00-00006D000000}"/>
            </a:ext>
          </a:extLst>
        </xdr:cNvPr>
        <xdr:cNvSpPr txBox="1">
          <a:spLocks noChangeArrowheads="1"/>
        </xdr:cNvSpPr>
      </xdr:nvSpPr>
      <xdr:spPr bwMode="auto">
        <a:xfrm>
          <a:off x="3800475" y="110728125"/>
          <a:ext cx="76200" cy="29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724</xdr:row>
      <xdr:rowOff>32150</xdr:rowOff>
    </xdr:to>
    <xdr:sp macro="" textlink="">
      <xdr:nvSpPr>
        <xdr:cNvPr id="110" name="Text Box 32">
          <a:extLst>
            <a:ext uri="{FF2B5EF4-FFF2-40B4-BE49-F238E27FC236}">
              <a16:creationId xmlns:a16="http://schemas.microsoft.com/office/drawing/2014/main" id="{00000000-0008-0000-0B00-00006E000000}"/>
            </a:ext>
          </a:extLst>
        </xdr:cNvPr>
        <xdr:cNvSpPr txBox="1">
          <a:spLocks noChangeArrowheads="1"/>
        </xdr:cNvSpPr>
      </xdr:nvSpPr>
      <xdr:spPr bwMode="auto">
        <a:xfrm>
          <a:off x="3800475" y="110728125"/>
          <a:ext cx="76200" cy="41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722</xdr:row>
      <xdr:rowOff>0</xdr:rowOff>
    </xdr:from>
    <xdr:to>
      <xdr:col>2</xdr:col>
      <xdr:colOff>76200</xdr:colOff>
      <xdr:row>723</xdr:row>
      <xdr:rowOff>106145</xdr:rowOff>
    </xdr:to>
    <xdr:sp macro="" textlink="">
      <xdr:nvSpPr>
        <xdr:cNvPr id="111" name="Text Box 106">
          <a:extLst>
            <a:ext uri="{FF2B5EF4-FFF2-40B4-BE49-F238E27FC236}">
              <a16:creationId xmlns:a16="http://schemas.microsoft.com/office/drawing/2014/main" id="{00000000-0008-0000-0B00-00006F000000}"/>
            </a:ext>
          </a:extLst>
        </xdr:cNvPr>
        <xdr:cNvSpPr txBox="1">
          <a:spLocks noChangeArrowheads="1"/>
        </xdr:cNvSpPr>
      </xdr:nvSpPr>
      <xdr:spPr bwMode="auto">
        <a:xfrm>
          <a:off x="3800475" y="110728125"/>
          <a:ext cx="76200" cy="29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275868</xdr:colOff>
      <xdr:row>1318</xdr:row>
      <xdr:rowOff>17971</xdr:rowOff>
    </xdr:from>
    <xdr:to>
      <xdr:col>5</xdr:col>
      <xdr:colOff>110894</xdr:colOff>
      <xdr:row>1337</xdr:row>
      <xdr:rowOff>62900</xdr:rowOff>
    </xdr:to>
    <xdr:pic>
      <xdr:nvPicPr>
        <xdr:cNvPr id="112" name="Picture 111" descr="See the source image">
          <a:extLst>
            <a:ext uri="{FF2B5EF4-FFF2-40B4-BE49-F238E27FC236}">
              <a16:creationId xmlns:a16="http://schemas.microsoft.com/office/drawing/2014/main" id="{00000000-0008-0000-0B00-00007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293" y="113498821"/>
          <a:ext cx="4893161" cy="3664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1355</xdr:row>
      <xdr:rowOff>0</xdr:rowOff>
    </xdr:from>
    <xdr:to>
      <xdr:col>2</xdr:col>
      <xdr:colOff>76200</xdr:colOff>
      <xdr:row>1356</xdr:row>
      <xdr:rowOff>60176</xdr:rowOff>
    </xdr:to>
    <xdr:sp macro="" textlink="">
      <xdr:nvSpPr>
        <xdr:cNvPr id="113" name="Text Box 32">
          <a:extLst>
            <a:ext uri="{FF2B5EF4-FFF2-40B4-BE49-F238E27FC236}">
              <a16:creationId xmlns:a16="http://schemas.microsoft.com/office/drawing/2014/main" id="{00000000-0008-0000-0B00-000071000000}"/>
            </a:ext>
          </a:extLst>
        </xdr:cNvPr>
        <xdr:cNvSpPr txBox="1">
          <a:spLocks noChangeArrowheads="1"/>
        </xdr:cNvSpPr>
      </xdr:nvSpPr>
      <xdr:spPr bwMode="auto">
        <a:xfrm>
          <a:off x="3800475" y="120548400"/>
          <a:ext cx="76200" cy="250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60176</xdr:rowOff>
    </xdr:to>
    <xdr:sp macro="" textlink="">
      <xdr:nvSpPr>
        <xdr:cNvPr id="114" name="Text Box 108">
          <a:extLst>
            <a:ext uri="{FF2B5EF4-FFF2-40B4-BE49-F238E27FC236}">
              <a16:creationId xmlns:a16="http://schemas.microsoft.com/office/drawing/2014/main" id="{00000000-0008-0000-0B00-000072000000}"/>
            </a:ext>
          </a:extLst>
        </xdr:cNvPr>
        <xdr:cNvSpPr txBox="1">
          <a:spLocks noChangeArrowheads="1"/>
        </xdr:cNvSpPr>
      </xdr:nvSpPr>
      <xdr:spPr bwMode="auto">
        <a:xfrm>
          <a:off x="3800475" y="120548400"/>
          <a:ext cx="76200" cy="250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60179</xdr:rowOff>
    </xdr:to>
    <xdr:sp macro="" textlink="">
      <xdr:nvSpPr>
        <xdr:cNvPr id="115" name="Text Box 32">
          <a:extLst>
            <a:ext uri="{FF2B5EF4-FFF2-40B4-BE49-F238E27FC236}">
              <a16:creationId xmlns:a16="http://schemas.microsoft.com/office/drawing/2014/main" id="{00000000-0008-0000-0B00-000073000000}"/>
            </a:ext>
          </a:extLst>
        </xdr:cNvPr>
        <xdr:cNvSpPr txBox="1">
          <a:spLocks noChangeArrowheads="1"/>
        </xdr:cNvSpPr>
      </xdr:nvSpPr>
      <xdr:spPr bwMode="auto">
        <a:xfrm>
          <a:off x="3800475" y="120548400"/>
          <a:ext cx="76200" cy="250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60179</xdr:rowOff>
    </xdr:to>
    <xdr:sp macro="" textlink="">
      <xdr:nvSpPr>
        <xdr:cNvPr id="116" name="Text Box 108">
          <a:extLst>
            <a:ext uri="{FF2B5EF4-FFF2-40B4-BE49-F238E27FC236}">
              <a16:creationId xmlns:a16="http://schemas.microsoft.com/office/drawing/2014/main" id="{00000000-0008-0000-0B00-000074000000}"/>
            </a:ext>
          </a:extLst>
        </xdr:cNvPr>
        <xdr:cNvSpPr txBox="1">
          <a:spLocks noChangeArrowheads="1"/>
        </xdr:cNvSpPr>
      </xdr:nvSpPr>
      <xdr:spPr bwMode="auto">
        <a:xfrm>
          <a:off x="3800475" y="120548400"/>
          <a:ext cx="76200" cy="250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60176</xdr:rowOff>
    </xdr:to>
    <xdr:sp macro="" textlink="">
      <xdr:nvSpPr>
        <xdr:cNvPr id="117" name="Text Box 32">
          <a:extLst>
            <a:ext uri="{FF2B5EF4-FFF2-40B4-BE49-F238E27FC236}">
              <a16:creationId xmlns:a16="http://schemas.microsoft.com/office/drawing/2014/main" id="{00000000-0008-0000-0B00-000075000000}"/>
            </a:ext>
          </a:extLst>
        </xdr:cNvPr>
        <xdr:cNvSpPr txBox="1">
          <a:spLocks noChangeArrowheads="1"/>
        </xdr:cNvSpPr>
      </xdr:nvSpPr>
      <xdr:spPr bwMode="auto">
        <a:xfrm>
          <a:off x="3800475" y="120548400"/>
          <a:ext cx="76200" cy="250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60176</xdr:rowOff>
    </xdr:to>
    <xdr:sp macro="" textlink="">
      <xdr:nvSpPr>
        <xdr:cNvPr id="118" name="Text Box 108">
          <a:extLst>
            <a:ext uri="{FF2B5EF4-FFF2-40B4-BE49-F238E27FC236}">
              <a16:creationId xmlns:a16="http://schemas.microsoft.com/office/drawing/2014/main" id="{00000000-0008-0000-0B00-000076000000}"/>
            </a:ext>
          </a:extLst>
        </xdr:cNvPr>
        <xdr:cNvSpPr txBox="1">
          <a:spLocks noChangeArrowheads="1"/>
        </xdr:cNvSpPr>
      </xdr:nvSpPr>
      <xdr:spPr bwMode="auto">
        <a:xfrm>
          <a:off x="3800475" y="120548400"/>
          <a:ext cx="76200" cy="250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60179</xdr:rowOff>
    </xdr:to>
    <xdr:sp macro="" textlink="">
      <xdr:nvSpPr>
        <xdr:cNvPr id="119" name="Text Box 32">
          <a:extLst>
            <a:ext uri="{FF2B5EF4-FFF2-40B4-BE49-F238E27FC236}">
              <a16:creationId xmlns:a16="http://schemas.microsoft.com/office/drawing/2014/main" id="{00000000-0008-0000-0B00-000077000000}"/>
            </a:ext>
          </a:extLst>
        </xdr:cNvPr>
        <xdr:cNvSpPr txBox="1">
          <a:spLocks noChangeArrowheads="1"/>
        </xdr:cNvSpPr>
      </xdr:nvSpPr>
      <xdr:spPr bwMode="auto">
        <a:xfrm>
          <a:off x="3800475" y="120548400"/>
          <a:ext cx="76200" cy="250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60179</xdr:rowOff>
    </xdr:to>
    <xdr:sp macro="" textlink="">
      <xdr:nvSpPr>
        <xdr:cNvPr id="120" name="Text Box 108">
          <a:extLst>
            <a:ext uri="{FF2B5EF4-FFF2-40B4-BE49-F238E27FC236}">
              <a16:creationId xmlns:a16="http://schemas.microsoft.com/office/drawing/2014/main" id="{00000000-0008-0000-0B00-000078000000}"/>
            </a:ext>
          </a:extLst>
        </xdr:cNvPr>
        <xdr:cNvSpPr txBox="1">
          <a:spLocks noChangeArrowheads="1"/>
        </xdr:cNvSpPr>
      </xdr:nvSpPr>
      <xdr:spPr bwMode="auto">
        <a:xfrm>
          <a:off x="3800475" y="120548400"/>
          <a:ext cx="76200" cy="250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122712</xdr:rowOff>
    </xdr:to>
    <xdr:sp macro="" textlink="">
      <xdr:nvSpPr>
        <xdr:cNvPr id="121" name="Text Box 30">
          <a:extLst>
            <a:ext uri="{FF2B5EF4-FFF2-40B4-BE49-F238E27FC236}">
              <a16:creationId xmlns:a16="http://schemas.microsoft.com/office/drawing/2014/main" id="{00000000-0008-0000-0B00-000079000000}"/>
            </a:ext>
          </a:extLst>
        </xdr:cNvPr>
        <xdr:cNvSpPr txBox="1">
          <a:spLocks noChangeArrowheads="1"/>
        </xdr:cNvSpPr>
      </xdr:nvSpPr>
      <xdr:spPr bwMode="auto">
        <a:xfrm>
          <a:off x="3800475" y="120548400"/>
          <a:ext cx="76200" cy="313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122712</xdr:rowOff>
    </xdr:to>
    <xdr:sp macro="" textlink="">
      <xdr:nvSpPr>
        <xdr:cNvPr id="122" name="Text Box 106">
          <a:extLst>
            <a:ext uri="{FF2B5EF4-FFF2-40B4-BE49-F238E27FC236}">
              <a16:creationId xmlns:a16="http://schemas.microsoft.com/office/drawing/2014/main" id="{00000000-0008-0000-0B00-00007A000000}"/>
            </a:ext>
          </a:extLst>
        </xdr:cNvPr>
        <xdr:cNvSpPr txBox="1">
          <a:spLocks noChangeArrowheads="1"/>
        </xdr:cNvSpPr>
      </xdr:nvSpPr>
      <xdr:spPr bwMode="auto">
        <a:xfrm>
          <a:off x="3800475" y="120548400"/>
          <a:ext cx="76200" cy="313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106147</xdr:rowOff>
    </xdr:to>
    <xdr:sp macro="" textlink="">
      <xdr:nvSpPr>
        <xdr:cNvPr id="123" name="Text Box 30">
          <a:extLst>
            <a:ext uri="{FF2B5EF4-FFF2-40B4-BE49-F238E27FC236}">
              <a16:creationId xmlns:a16="http://schemas.microsoft.com/office/drawing/2014/main" id="{00000000-0008-0000-0B00-00007B000000}"/>
            </a:ext>
          </a:extLst>
        </xdr:cNvPr>
        <xdr:cNvSpPr txBox="1">
          <a:spLocks noChangeArrowheads="1"/>
        </xdr:cNvSpPr>
      </xdr:nvSpPr>
      <xdr:spPr bwMode="auto">
        <a:xfrm>
          <a:off x="3800475" y="120548400"/>
          <a:ext cx="76200" cy="296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106147</xdr:rowOff>
    </xdr:to>
    <xdr:sp macro="" textlink="">
      <xdr:nvSpPr>
        <xdr:cNvPr id="124" name="Text Box 106">
          <a:extLst>
            <a:ext uri="{FF2B5EF4-FFF2-40B4-BE49-F238E27FC236}">
              <a16:creationId xmlns:a16="http://schemas.microsoft.com/office/drawing/2014/main" id="{00000000-0008-0000-0B00-00007C000000}"/>
            </a:ext>
          </a:extLst>
        </xdr:cNvPr>
        <xdr:cNvSpPr txBox="1">
          <a:spLocks noChangeArrowheads="1"/>
        </xdr:cNvSpPr>
      </xdr:nvSpPr>
      <xdr:spPr bwMode="auto">
        <a:xfrm>
          <a:off x="3800475" y="120548400"/>
          <a:ext cx="76200" cy="296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122712</xdr:rowOff>
    </xdr:to>
    <xdr:sp macro="" textlink="">
      <xdr:nvSpPr>
        <xdr:cNvPr id="125" name="Text Box 30">
          <a:extLst>
            <a:ext uri="{FF2B5EF4-FFF2-40B4-BE49-F238E27FC236}">
              <a16:creationId xmlns:a16="http://schemas.microsoft.com/office/drawing/2014/main" id="{00000000-0008-0000-0B00-00007D000000}"/>
            </a:ext>
          </a:extLst>
        </xdr:cNvPr>
        <xdr:cNvSpPr txBox="1">
          <a:spLocks noChangeArrowheads="1"/>
        </xdr:cNvSpPr>
      </xdr:nvSpPr>
      <xdr:spPr bwMode="auto">
        <a:xfrm>
          <a:off x="3800475" y="120548400"/>
          <a:ext cx="76200" cy="313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122712</xdr:rowOff>
    </xdr:to>
    <xdr:sp macro="" textlink="">
      <xdr:nvSpPr>
        <xdr:cNvPr id="126" name="Text Box 106">
          <a:extLst>
            <a:ext uri="{FF2B5EF4-FFF2-40B4-BE49-F238E27FC236}">
              <a16:creationId xmlns:a16="http://schemas.microsoft.com/office/drawing/2014/main" id="{00000000-0008-0000-0B00-00007E000000}"/>
            </a:ext>
          </a:extLst>
        </xdr:cNvPr>
        <xdr:cNvSpPr txBox="1">
          <a:spLocks noChangeArrowheads="1"/>
        </xdr:cNvSpPr>
      </xdr:nvSpPr>
      <xdr:spPr bwMode="auto">
        <a:xfrm>
          <a:off x="3800475" y="120548400"/>
          <a:ext cx="76200" cy="313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106147</xdr:rowOff>
    </xdr:to>
    <xdr:sp macro="" textlink="">
      <xdr:nvSpPr>
        <xdr:cNvPr id="127" name="Text Box 30">
          <a:extLst>
            <a:ext uri="{FF2B5EF4-FFF2-40B4-BE49-F238E27FC236}">
              <a16:creationId xmlns:a16="http://schemas.microsoft.com/office/drawing/2014/main" id="{00000000-0008-0000-0B00-00007F000000}"/>
            </a:ext>
          </a:extLst>
        </xdr:cNvPr>
        <xdr:cNvSpPr txBox="1">
          <a:spLocks noChangeArrowheads="1"/>
        </xdr:cNvSpPr>
      </xdr:nvSpPr>
      <xdr:spPr bwMode="auto">
        <a:xfrm>
          <a:off x="3800475" y="120548400"/>
          <a:ext cx="76200" cy="296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106147</xdr:rowOff>
    </xdr:to>
    <xdr:sp macro="" textlink="">
      <xdr:nvSpPr>
        <xdr:cNvPr id="128" name="Text Box 106">
          <a:extLst>
            <a:ext uri="{FF2B5EF4-FFF2-40B4-BE49-F238E27FC236}">
              <a16:creationId xmlns:a16="http://schemas.microsoft.com/office/drawing/2014/main" id="{00000000-0008-0000-0B00-000080000000}"/>
            </a:ext>
          </a:extLst>
        </xdr:cNvPr>
        <xdr:cNvSpPr txBox="1">
          <a:spLocks noChangeArrowheads="1"/>
        </xdr:cNvSpPr>
      </xdr:nvSpPr>
      <xdr:spPr bwMode="auto">
        <a:xfrm>
          <a:off x="3800475" y="120548400"/>
          <a:ext cx="76200" cy="296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122713</xdr:rowOff>
    </xdr:to>
    <xdr:sp macro="" textlink="">
      <xdr:nvSpPr>
        <xdr:cNvPr id="129" name="Text Box 30">
          <a:extLst>
            <a:ext uri="{FF2B5EF4-FFF2-40B4-BE49-F238E27FC236}">
              <a16:creationId xmlns:a16="http://schemas.microsoft.com/office/drawing/2014/main" id="{00000000-0008-0000-0B00-000081000000}"/>
            </a:ext>
          </a:extLst>
        </xdr:cNvPr>
        <xdr:cNvSpPr txBox="1">
          <a:spLocks noChangeArrowheads="1"/>
        </xdr:cNvSpPr>
      </xdr:nvSpPr>
      <xdr:spPr bwMode="auto">
        <a:xfrm>
          <a:off x="3800475" y="120548400"/>
          <a:ext cx="76200" cy="313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1357</xdr:row>
      <xdr:rowOff>32145</xdr:rowOff>
    </xdr:to>
    <xdr:sp macro="" textlink="">
      <xdr:nvSpPr>
        <xdr:cNvPr id="130" name="Text Box 32">
          <a:extLst>
            <a:ext uri="{FF2B5EF4-FFF2-40B4-BE49-F238E27FC236}">
              <a16:creationId xmlns:a16="http://schemas.microsoft.com/office/drawing/2014/main" id="{00000000-0008-0000-0B00-000082000000}"/>
            </a:ext>
          </a:extLst>
        </xdr:cNvPr>
        <xdr:cNvSpPr txBox="1">
          <a:spLocks noChangeArrowheads="1"/>
        </xdr:cNvSpPr>
      </xdr:nvSpPr>
      <xdr:spPr bwMode="auto">
        <a:xfrm>
          <a:off x="3800475" y="120548400"/>
          <a:ext cx="76200" cy="413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122713</xdr:rowOff>
    </xdr:to>
    <xdr:sp macro="" textlink="">
      <xdr:nvSpPr>
        <xdr:cNvPr id="131" name="Text Box 106">
          <a:extLst>
            <a:ext uri="{FF2B5EF4-FFF2-40B4-BE49-F238E27FC236}">
              <a16:creationId xmlns:a16="http://schemas.microsoft.com/office/drawing/2014/main" id="{00000000-0008-0000-0B00-000083000000}"/>
            </a:ext>
          </a:extLst>
        </xdr:cNvPr>
        <xdr:cNvSpPr txBox="1">
          <a:spLocks noChangeArrowheads="1"/>
        </xdr:cNvSpPr>
      </xdr:nvSpPr>
      <xdr:spPr bwMode="auto">
        <a:xfrm>
          <a:off x="3800475" y="120548400"/>
          <a:ext cx="76200" cy="313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1357</xdr:row>
      <xdr:rowOff>32145</xdr:rowOff>
    </xdr:to>
    <xdr:sp macro="" textlink="">
      <xdr:nvSpPr>
        <xdr:cNvPr id="132" name="Text Box 108">
          <a:extLst>
            <a:ext uri="{FF2B5EF4-FFF2-40B4-BE49-F238E27FC236}">
              <a16:creationId xmlns:a16="http://schemas.microsoft.com/office/drawing/2014/main" id="{00000000-0008-0000-0B00-000084000000}"/>
            </a:ext>
          </a:extLst>
        </xdr:cNvPr>
        <xdr:cNvSpPr txBox="1">
          <a:spLocks noChangeArrowheads="1"/>
        </xdr:cNvSpPr>
      </xdr:nvSpPr>
      <xdr:spPr bwMode="auto">
        <a:xfrm>
          <a:off x="3800475" y="120548400"/>
          <a:ext cx="76200" cy="413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106148</xdr:rowOff>
    </xdr:to>
    <xdr:sp macro="" textlink="">
      <xdr:nvSpPr>
        <xdr:cNvPr id="133" name="Text Box 30">
          <a:extLst>
            <a:ext uri="{FF2B5EF4-FFF2-40B4-BE49-F238E27FC236}">
              <a16:creationId xmlns:a16="http://schemas.microsoft.com/office/drawing/2014/main" id="{00000000-0008-0000-0B00-000085000000}"/>
            </a:ext>
          </a:extLst>
        </xdr:cNvPr>
        <xdr:cNvSpPr txBox="1">
          <a:spLocks noChangeArrowheads="1"/>
        </xdr:cNvSpPr>
      </xdr:nvSpPr>
      <xdr:spPr bwMode="auto">
        <a:xfrm>
          <a:off x="3800475" y="120548400"/>
          <a:ext cx="76200" cy="296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1357</xdr:row>
      <xdr:rowOff>32148</xdr:rowOff>
    </xdr:to>
    <xdr:sp macro="" textlink="">
      <xdr:nvSpPr>
        <xdr:cNvPr id="134" name="Text Box 32">
          <a:extLst>
            <a:ext uri="{FF2B5EF4-FFF2-40B4-BE49-F238E27FC236}">
              <a16:creationId xmlns:a16="http://schemas.microsoft.com/office/drawing/2014/main" id="{00000000-0008-0000-0B00-000086000000}"/>
            </a:ext>
          </a:extLst>
        </xdr:cNvPr>
        <xdr:cNvSpPr txBox="1">
          <a:spLocks noChangeArrowheads="1"/>
        </xdr:cNvSpPr>
      </xdr:nvSpPr>
      <xdr:spPr bwMode="auto">
        <a:xfrm>
          <a:off x="3800475" y="120548400"/>
          <a:ext cx="76200" cy="413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106148</xdr:rowOff>
    </xdr:to>
    <xdr:sp macro="" textlink="">
      <xdr:nvSpPr>
        <xdr:cNvPr id="135" name="Text Box 106">
          <a:extLst>
            <a:ext uri="{FF2B5EF4-FFF2-40B4-BE49-F238E27FC236}">
              <a16:creationId xmlns:a16="http://schemas.microsoft.com/office/drawing/2014/main" id="{00000000-0008-0000-0B00-000087000000}"/>
            </a:ext>
          </a:extLst>
        </xdr:cNvPr>
        <xdr:cNvSpPr txBox="1">
          <a:spLocks noChangeArrowheads="1"/>
        </xdr:cNvSpPr>
      </xdr:nvSpPr>
      <xdr:spPr bwMode="auto">
        <a:xfrm>
          <a:off x="3800475" y="120548400"/>
          <a:ext cx="76200" cy="296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1357</xdr:row>
      <xdr:rowOff>32148</xdr:rowOff>
    </xdr:to>
    <xdr:sp macro="" textlink="">
      <xdr:nvSpPr>
        <xdr:cNvPr id="136" name="Text Box 108">
          <a:extLst>
            <a:ext uri="{FF2B5EF4-FFF2-40B4-BE49-F238E27FC236}">
              <a16:creationId xmlns:a16="http://schemas.microsoft.com/office/drawing/2014/main" id="{00000000-0008-0000-0B00-000088000000}"/>
            </a:ext>
          </a:extLst>
        </xdr:cNvPr>
        <xdr:cNvSpPr txBox="1">
          <a:spLocks noChangeArrowheads="1"/>
        </xdr:cNvSpPr>
      </xdr:nvSpPr>
      <xdr:spPr bwMode="auto">
        <a:xfrm>
          <a:off x="3800475" y="120548400"/>
          <a:ext cx="76200" cy="413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122713</xdr:rowOff>
    </xdr:to>
    <xdr:sp macro="" textlink="">
      <xdr:nvSpPr>
        <xdr:cNvPr id="137" name="Text Box 30">
          <a:extLst>
            <a:ext uri="{FF2B5EF4-FFF2-40B4-BE49-F238E27FC236}">
              <a16:creationId xmlns:a16="http://schemas.microsoft.com/office/drawing/2014/main" id="{00000000-0008-0000-0B00-000089000000}"/>
            </a:ext>
          </a:extLst>
        </xdr:cNvPr>
        <xdr:cNvSpPr txBox="1">
          <a:spLocks noChangeArrowheads="1"/>
        </xdr:cNvSpPr>
      </xdr:nvSpPr>
      <xdr:spPr bwMode="auto">
        <a:xfrm>
          <a:off x="3800475" y="120548400"/>
          <a:ext cx="76200" cy="313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1357</xdr:row>
      <xdr:rowOff>32145</xdr:rowOff>
    </xdr:to>
    <xdr:sp macro="" textlink="">
      <xdr:nvSpPr>
        <xdr:cNvPr id="138" name="Text Box 32">
          <a:extLst>
            <a:ext uri="{FF2B5EF4-FFF2-40B4-BE49-F238E27FC236}">
              <a16:creationId xmlns:a16="http://schemas.microsoft.com/office/drawing/2014/main" id="{00000000-0008-0000-0B00-00008A000000}"/>
            </a:ext>
          </a:extLst>
        </xdr:cNvPr>
        <xdr:cNvSpPr txBox="1">
          <a:spLocks noChangeArrowheads="1"/>
        </xdr:cNvSpPr>
      </xdr:nvSpPr>
      <xdr:spPr bwMode="auto">
        <a:xfrm>
          <a:off x="3800475" y="120548400"/>
          <a:ext cx="76200" cy="413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122713</xdr:rowOff>
    </xdr:to>
    <xdr:sp macro="" textlink="">
      <xdr:nvSpPr>
        <xdr:cNvPr id="139" name="Text Box 106">
          <a:extLst>
            <a:ext uri="{FF2B5EF4-FFF2-40B4-BE49-F238E27FC236}">
              <a16:creationId xmlns:a16="http://schemas.microsoft.com/office/drawing/2014/main" id="{00000000-0008-0000-0B00-00008B000000}"/>
            </a:ext>
          </a:extLst>
        </xdr:cNvPr>
        <xdr:cNvSpPr txBox="1">
          <a:spLocks noChangeArrowheads="1"/>
        </xdr:cNvSpPr>
      </xdr:nvSpPr>
      <xdr:spPr bwMode="auto">
        <a:xfrm>
          <a:off x="3800475" y="120548400"/>
          <a:ext cx="76200" cy="313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1357</xdr:row>
      <xdr:rowOff>32145</xdr:rowOff>
    </xdr:to>
    <xdr:sp macro="" textlink="">
      <xdr:nvSpPr>
        <xdr:cNvPr id="140" name="Text Box 108">
          <a:extLst>
            <a:ext uri="{FF2B5EF4-FFF2-40B4-BE49-F238E27FC236}">
              <a16:creationId xmlns:a16="http://schemas.microsoft.com/office/drawing/2014/main" id="{00000000-0008-0000-0B00-00008C000000}"/>
            </a:ext>
          </a:extLst>
        </xdr:cNvPr>
        <xdr:cNvSpPr txBox="1">
          <a:spLocks noChangeArrowheads="1"/>
        </xdr:cNvSpPr>
      </xdr:nvSpPr>
      <xdr:spPr bwMode="auto">
        <a:xfrm>
          <a:off x="3800475" y="120548400"/>
          <a:ext cx="76200" cy="413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106148</xdr:rowOff>
    </xdr:to>
    <xdr:sp macro="" textlink="">
      <xdr:nvSpPr>
        <xdr:cNvPr id="141" name="Text Box 30">
          <a:extLst>
            <a:ext uri="{FF2B5EF4-FFF2-40B4-BE49-F238E27FC236}">
              <a16:creationId xmlns:a16="http://schemas.microsoft.com/office/drawing/2014/main" id="{00000000-0008-0000-0B00-00008D000000}"/>
            </a:ext>
          </a:extLst>
        </xdr:cNvPr>
        <xdr:cNvSpPr txBox="1">
          <a:spLocks noChangeArrowheads="1"/>
        </xdr:cNvSpPr>
      </xdr:nvSpPr>
      <xdr:spPr bwMode="auto">
        <a:xfrm>
          <a:off x="3800475" y="120548400"/>
          <a:ext cx="76200" cy="296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1357</xdr:row>
      <xdr:rowOff>32148</xdr:rowOff>
    </xdr:to>
    <xdr:sp macro="" textlink="">
      <xdr:nvSpPr>
        <xdr:cNvPr id="142" name="Text Box 32">
          <a:extLst>
            <a:ext uri="{FF2B5EF4-FFF2-40B4-BE49-F238E27FC236}">
              <a16:creationId xmlns:a16="http://schemas.microsoft.com/office/drawing/2014/main" id="{00000000-0008-0000-0B00-00008E000000}"/>
            </a:ext>
          </a:extLst>
        </xdr:cNvPr>
        <xdr:cNvSpPr txBox="1">
          <a:spLocks noChangeArrowheads="1"/>
        </xdr:cNvSpPr>
      </xdr:nvSpPr>
      <xdr:spPr bwMode="auto">
        <a:xfrm>
          <a:off x="3800475" y="120548400"/>
          <a:ext cx="76200" cy="413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106148</xdr:rowOff>
    </xdr:to>
    <xdr:sp macro="" textlink="">
      <xdr:nvSpPr>
        <xdr:cNvPr id="143" name="Text Box 106">
          <a:extLst>
            <a:ext uri="{FF2B5EF4-FFF2-40B4-BE49-F238E27FC236}">
              <a16:creationId xmlns:a16="http://schemas.microsoft.com/office/drawing/2014/main" id="{00000000-0008-0000-0B00-00008F000000}"/>
            </a:ext>
          </a:extLst>
        </xdr:cNvPr>
        <xdr:cNvSpPr txBox="1">
          <a:spLocks noChangeArrowheads="1"/>
        </xdr:cNvSpPr>
      </xdr:nvSpPr>
      <xdr:spPr bwMode="auto">
        <a:xfrm>
          <a:off x="3800475" y="120548400"/>
          <a:ext cx="76200" cy="296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114427</xdr:rowOff>
    </xdr:to>
    <xdr:sp macro="" textlink="">
      <xdr:nvSpPr>
        <xdr:cNvPr id="144" name="Text Box 30">
          <a:extLst>
            <a:ext uri="{FF2B5EF4-FFF2-40B4-BE49-F238E27FC236}">
              <a16:creationId xmlns:a16="http://schemas.microsoft.com/office/drawing/2014/main" id="{00000000-0008-0000-0B00-000090000000}"/>
            </a:ext>
          </a:extLst>
        </xdr:cNvPr>
        <xdr:cNvSpPr txBox="1">
          <a:spLocks noChangeArrowheads="1"/>
        </xdr:cNvSpPr>
      </xdr:nvSpPr>
      <xdr:spPr bwMode="auto">
        <a:xfrm>
          <a:off x="3800475" y="120548400"/>
          <a:ext cx="76200" cy="3049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114427</xdr:rowOff>
    </xdr:to>
    <xdr:sp macro="" textlink="">
      <xdr:nvSpPr>
        <xdr:cNvPr id="145" name="Text Box 106">
          <a:extLst>
            <a:ext uri="{FF2B5EF4-FFF2-40B4-BE49-F238E27FC236}">
              <a16:creationId xmlns:a16="http://schemas.microsoft.com/office/drawing/2014/main" id="{00000000-0008-0000-0B00-000091000000}"/>
            </a:ext>
          </a:extLst>
        </xdr:cNvPr>
        <xdr:cNvSpPr txBox="1">
          <a:spLocks noChangeArrowheads="1"/>
        </xdr:cNvSpPr>
      </xdr:nvSpPr>
      <xdr:spPr bwMode="auto">
        <a:xfrm>
          <a:off x="3800475" y="120548400"/>
          <a:ext cx="76200" cy="3049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97862</xdr:rowOff>
    </xdr:to>
    <xdr:sp macro="" textlink="">
      <xdr:nvSpPr>
        <xdr:cNvPr id="146" name="Text Box 30">
          <a:extLst>
            <a:ext uri="{FF2B5EF4-FFF2-40B4-BE49-F238E27FC236}">
              <a16:creationId xmlns:a16="http://schemas.microsoft.com/office/drawing/2014/main" id="{00000000-0008-0000-0B00-000092000000}"/>
            </a:ext>
          </a:extLst>
        </xdr:cNvPr>
        <xdr:cNvSpPr txBox="1">
          <a:spLocks noChangeArrowheads="1"/>
        </xdr:cNvSpPr>
      </xdr:nvSpPr>
      <xdr:spPr bwMode="auto">
        <a:xfrm>
          <a:off x="3800475" y="120548400"/>
          <a:ext cx="76200" cy="28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97862</xdr:rowOff>
    </xdr:to>
    <xdr:sp macro="" textlink="">
      <xdr:nvSpPr>
        <xdr:cNvPr id="147" name="Text Box 106">
          <a:extLst>
            <a:ext uri="{FF2B5EF4-FFF2-40B4-BE49-F238E27FC236}">
              <a16:creationId xmlns:a16="http://schemas.microsoft.com/office/drawing/2014/main" id="{00000000-0008-0000-0B00-000093000000}"/>
            </a:ext>
          </a:extLst>
        </xdr:cNvPr>
        <xdr:cNvSpPr txBox="1">
          <a:spLocks noChangeArrowheads="1"/>
        </xdr:cNvSpPr>
      </xdr:nvSpPr>
      <xdr:spPr bwMode="auto">
        <a:xfrm>
          <a:off x="3800475" y="120548400"/>
          <a:ext cx="76200" cy="28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114427</xdr:rowOff>
    </xdr:to>
    <xdr:sp macro="" textlink="">
      <xdr:nvSpPr>
        <xdr:cNvPr id="148" name="Text Box 30">
          <a:extLst>
            <a:ext uri="{FF2B5EF4-FFF2-40B4-BE49-F238E27FC236}">
              <a16:creationId xmlns:a16="http://schemas.microsoft.com/office/drawing/2014/main" id="{00000000-0008-0000-0B00-000094000000}"/>
            </a:ext>
          </a:extLst>
        </xdr:cNvPr>
        <xdr:cNvSpPr txBox="1">
          <a:spLocks noChangeArrowheads="1"/>
        </xdr:cNvSpPr>
      </xdr:nvSpPr>
      <xdr:spPr bwMode="auto">
        <a:xfrm>
          <a:off x="3800475" y="120548400"/>
          <a:ext cx="76200" cy="3049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114427</xdr:rowOff>
    </xdr:to>
    <xdr:sp macro="" textlink="">
      <xdr:nvSpPr>
        <xdr:cNvPr id="149" name="Text Box 106">
          <a:extLst>
            <a:ext uri="{FF2B5EF4-FFF2-40B4-BE49-F238E27FC236}">
              <a16:creationId xmlns:a16="http://schemas.microsoft.com/office/drawing/2014/main" id="{00000000-0008-0000-0B00-000095000000}"/>
            </a:ext>
          </a:extLst>
        </xdr:cNvPr>
        <xdr:cNvSpPr txBox="1">
          <a:spLocks noChangeArrowheads="1"/>
        </xdr:cNvSpPr>
      </xdr:nvSpPr>
      <xdr:spPr bwMode="auto">
        <a:xfrm>
          <a:off x="3800475" y="120548400"/>
          <a:ext cx="76200" cy="3049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97862</xdr:rowOff>
    </xdr:to>
    <xdr:sp macro="" textlink="">
      <xdr:nvSpPr>
        <xdr:cNvPr id="150" name="Text Box 30">
          <a:extLst>
            <a:ext uri="{FF2B5EF4-FFF2-40B4-BE49-F238E27FC236}">
              <a16:creationId xmlns:a16="http://schemas.microsoft.com/office/drawing/2014/main" id="{00000000-0008-0000-0B00-000096000000}"/>
            </a:ext>
          </a:extLst>
        </xdr:cNvPr>
        <xdr:cNvSpPr txBox="1">
          <a:spLocks noChangeArrowheads="1"/>
        </xdr:cNvSpPr>
      </xdr:nvSpPr>
      <xdr:spPr bwMode="auto">
        <a:xfrm>
          <a:off x="3800475" y="120548400"/>
          <a:ext cx="76200" cy="28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97862</xdr:rowOff>
    </xdr:to>
    <xdr:sp macro="" textlink="">
      <xdr:nvSpPr>
        <xdr:cNvPr id="151" name="Text Box 106">
          <a:extLst>
            <a:ext uri="{FF2B5EF4-FFF2-40B4-BE49-F238E27FC236}">
              <a16:creationId xmlns:a16="http://schemas.microsoft.com/office/drawing/2014/main" id="{00000000-0008-0000-0B00-000097000000}"/>
            </a:ext>
          </a:extLst>
        </xdr:cNvPr>
        <xdr:cNvSpPr txBox="1">
          <a:spLocks noChangeArrowheads="1"/>
        </xdr:cNvSpPr>
      </xdr:nvSpPr>
      <xdr:spPr bwMode="auto">
        <a:xfrm>
          <a:off x="3800475" y="120548400"/>
          <a:ext cx="76200" cy="28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105620</xdr:rowOff>
    </xdr:to>
    <xdr:sp macro="" textlink="">
      <xdr:nvSpPr>
        <xdr:cNvPr id="152" name="Text Box 30">
          <a:extLst>
            <a:ext uri="{FF2B5EF4-FFF2-40B4-BE49-F238E27FC236}">
              <a16:creationId xmlns:a16="http://schemas.microsoft.com/office/drawing/2014/main" id="{00000000-0008-0000-0B00-000098000000}"/>
            </a:ext>
          </a:extLst>
        </xdr:cNvPr>
        <xdr:cNvSpPr txBox="1">
          <a:spLocks noChangeArrowheads="1"/>
        </xdr:cNvSpPr>
      </xdr:nvSpPr>
      <xdr:spPr bwMode="auto">
        <a:xfrm>
          <a:off x="3800475" y="120548400"/>
          <a:ext cx="76200" cy="296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185325</xdr:rowOff>
    </xdr:to>
    <xdr:sp macro="" textlink="">
      <xdr:nvSpPr>
        <xdr:cNvPr id="153" name="Text Box 32">
          <a:extLst>
            <a:ext uri="{FF2B5EF4-FFF2-40B4-BE49-F238E27FC236}">
              <a16:creationId xmlns:a16="http://schemas.microsoft.com/office/drawing/2014/main" id="{00000000-0008-0000-0B00-000099000000}"/>
            </a:ext>
          </a:extLst>
        </xdr:cNvPr>
        <xdr:cNvSpPr txBox="1">
          <a:spLocks noChangeArrowheads="1"/>
        </xdr:cNvSpPr>
      </xdr:nvSpPr>
      <xdr:spPr bwMode="auto">
        <a:xfrm>
          <a:off x="3800475" y="120548400"/>
          <a:ext cx="76200" cy="37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105620</xdr:rowOff>
    </xdr:to>
    <xdr:sp macro="" textlink="">
      <xdr:nvSpPr>
        <xdr:cNvPr id="154" name="Text Box 106">
          <a:extLst>
            <a:ext uri="{FF2B5EF4-FFF2-40B4-BE49-F238E27FC236}">
              <a16:creationId xmlns:a16="http://schemas.microsoft.com/office/drawing/2014/main" id="{00000000-0008-0000-0B00-00009A000000}"/>
            </a:ext>
          </a:extLst>
        </xdr:cNvPr>
        <xdr:cNvSpPr txBox="1">
          <a:spLocks noChangeArrowheads="1"/>
        </xdr:cNvSpPr>
      </xdr:nvSpPr>
      <xdr:spPr bwMode="auto">
        <a:xfrm>
          <a:off x="3800475" y="120548400"/>
          <a:ext cx="76200" cy="296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185325</xdr:rowOff>
    </xdr:to>
    <xdr:sp macro="" textlink="">
      <xdr:nvSpPr>
        <xdr:cNvPr id="155" name="Text Box 108">
          <a:extLst>
            <a:ext uri="{FF2B5EF4-FFF2-40B4-BE49-F238E27FC236}">
              <a16:creationId xmlns:a16="http://schemas.microsoft.com/office/drawing/2014/main" id="{00000000-0008-0000-0B00-00009B000000}"/>
            </a:ext>
          </a:extLst>
        </xdr:cNvPr>
        <xdr:cNvSpPr txBox="1">
          <a:spLocks noChangeArrowheads="1"/>
        </xdr:cNvSpPr>
      </xdr:nvSpPr>
      <xdr:spPr bwMode="auto">
        <a:xfrm>
          <a:off x="3800475" y="120548400"/>
          <a:ext cx="76200" cy="37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89055</xdr:rowOff>
    </xdr:to>
    <xdr:sp macro="" textlink="">
      <xdr:nvSpPr>
        <xdr:cNvPr id="156" name="Text Box 30">
          <a:extLst>
            <a:ext uri="{FF2B5EF4-FFF2-40B4-BE49-F238E27FC236}">
              <a16:creationId xmlns:a16="http://schemas.microsoft.com/office/drawing/2014/main" id="{00000000-0008-0000-0B00-00009C000000}"/>
            </a:ext>
          </a:extLst>
        </xdr:cNvPr>
        <xdr:cNvSpPr txBox="1">
          <a:spLocks noChangeArrowheads="1"/>
        </xdr:cNvSpPr>
      </xdr:nvSpPr>
      <xdr:spPr bwMode="auto">
        <a:xfrm>
          <a:off x="3800475" y="120548400"/>
          <a:ext cx="76200" cy="27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185325</xdr:rowOff>
    </xdr:to>
    <xdr:sp macro="" textlink="">
      <xdr:nvSpPr>
        <xdr:cNvPr id="157" name="Text Box 32">
          <a:extLst>
            <a:ext uri="{FF2B5EF4-FFF2-40B4-BE49-F238E27FC236}">
              <a16:creationId xmlns:a16="http://schemas.microsoft.com/office/drawing/2014/main" id="{00000000-0008-0000-0B00-00009D000000}"/>
            </a:ext>
          </a:extLst>
        </xdr:cNvPr>
        <xdr:cNvSpPr txBox="1">
          <a:spLocks noChangeArrowheads="1"/>
        </xdr:cNvSpPr>
      </xdr:nvSpPr>
      <xdr:spPr bwMode="auto">
        <a:xfrm>
          <a:off x="3800475" y="120548400"/>
          <a:ext cx="76200" cy="37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89055</xdr:rowOff>
    </xdr:to>
    <xdr:sp macro="" textlink="">
      <xdr:nvSpPr>
        <xdr:cNvPr id="158" name="Text Box 106">
          <a:extLst>
            <a:ext uri="{FF2B5EF4-FFF2-40B4-BE49-F238E27FC236}">
              <a16:creationId xmlns:a16="http://schemas.microsoft.com/office/drawing/2014/main" id="{00000000-0008-0000-0B00-00009E000000}"/>
            </a:ext>
          </a:extLst>
        </xdr:cNvPr>
        <xdr:cNvSpPr txBox="1">
          <a:spLocks noChangeArrowheads="1"/>
        </xdr:cNvSpPr>
      </xdr:nvSpPr>
      <xdr:spPr bwMode="auto">
        <a:xfrm>
          <a:off x="3800475" y="120548400"/>
          <a:ext cx="76200" cy="27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185325</xdr:rowOff>
    </xdr:to>
    <xdr:sp macro="" textlink="">
      <xdr:nvSpPr>
        <xdr:cNvPr id="159" name="Text Box 108">
          <a:extLst>
            <a:ext uri="{FF2B5EF4-FFF2-40B4-BE49-F238E27FC236}">
              <a16:creationId xmlns:a16="http://schemas.microsoft.com/office/drawing/2014/main" id="{00000000-0008-0000-0B00-00009F000000}"/>
            </a:ext>
          </a:extLst>
        </xdr:cNvPr>
        <xdr:cNvSpPr txBox="1">
          <a:spLocks noChangeArrowheads="1"/>
        </xdr:cNvSpPr>
      </xdr:nvSpPr>
      <xdr:spPr bwMode="auto">
        <a:xfrm>
          <a:off x="3800475" y="120548400"/>
          <a:ext cx="76200" cy="37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105620</xdr:rowOff>
    </xdr:to>
    <xdr:sp macro="" textlink="">
      <xdr:nvSpPr>
        <xdr:cNvPr id="160" name="Text Box 30">
          <a:extLst>
            <a:ext uri="{FF2B5EF4-FFF2-40B4-BE49-F238E27FC236}">
              <a16:creationId xmlns:a16="http://schemas.microsoft.com/office/drawing/2014/main" id="{00000000-0008-0000-0B00-0000A0000000}"/>
            </a:ext>
          </a:extLst>
        </xdr:cNvPr>
        <xdr:cNvSpPr txBox="1">
          <a:spLocks noChangeArrowheads="1"/>
        </xdr:cNvSpPr>
      </xdr:nvSpPr>
      <xdr:spPr bwMode="auto">
        <a:xfrm>
          <a:off x="3800475" y="120548400"/>
          <a:ext cx="76200" cy="296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185325</xdr:rowOff>
    </xdr:to>
    <xdr:sp macro="" textlink="">
      <xdr:nvSpPr>
        <xdr:cNvPr id="161" name="Text Box 32">
          <a:extLst>
            <a:ext uri="{FF2B5EF4-FFF2-40B4-BE49-F238E27FC236}">
              <a16:creationId xmlns:a16="http://schemas.microsoft.com/office/drawing/2014/main" id="{00000000-0008-0000-0B00-0000A1000000}"/>
            </a:ext>
          </a:extLst>
        </xdr:cNvPr>
        <xdr:cNvSpPr txBox="1">
          <a:spLocks noChangeArrowheads="1"/>
        </xdr:cNvSpPr>
      </xdr:nvSpPr>
      <xdr:spPr bwMode="auto">
        <a:xfrm>
          <a:off x="3800475" y="120548400"/>
          <a:ext cx="76200" cy="37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105620</xdr:rowOff>
    </xdr:to>
    <xdr:sp macro="" textlink="">
      <xdr:nvSpPr>
        <xdr:cNvPr id="162" name="Text Box 106">
          <a:extLst>
            <a:ext uri="{FF2B5EF4-FFF2-40B4-BE49-F238E27FC236}">
              <a16:creationId xmlns:a16="http://schemas.microsoft.com/office/drawing/2014/main" id="{00000000-0008-0000-0B00-0000A2000000}"/>
            </a:ext>
          </a:extLst>
        </xdr:cNvPr>
        <xdr:cNvSpPr txBox="1">
          <a:spLocks noChangeArrowheads="1"/>
        </xdr:cNvSpPr>
      </xdr:nvSpPr>
      <xdr:spPr bwMode="auto">
        <a:xfrm>
          <a:off x="3800475" y="120548400"/>
          <a:ext cx="76200" cy="296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185325</xdr:rowOff>
    </xdr:to>
    <xdr:sp macro="" textlink="">
      <xdr:nvSpPr>
        <xdr:cNvPr id="163" name="Text Box 108">
          <a:extLst>
            <a:ext uri="{FF2B5EF4-FFF2-40B4-BE49-F238E27FC236}">
              <a16:creationId xmlns:a16="http://schemas.microsoft.com/office/drawing/2014/main" id="{00000000-0008-0000-0B00-0000A3000000}"/>
            </a:ext>
          </a:extLst>
        </xdr:cNvPr>
        <xdr:cNvSpPr txBox="1">
          <a:spLocks noChangeArrowheads="1"/>
        </xdr:cNvSpPr>
      </xdr:nvSpPr>
      <xdr:spPr bwMode="auto">
        <a:xfrm>
          <a:off x="3800475" y="120548400"/>
          <a:ext cx="76200" cy="37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89055</xdr:rowOff>
    </xdr:to>
    <xdr:sp macro="" textlink="">
      <xdr:nvSpPr>
        <xdr:cNvPr id="164" name="Text Box 30">
          <a:extLst>
            <a:ext uri="{FF2B5EF4-FFF2-40B4-BE49-F238E27FC236}">
              <a16:creationId xmlns:a16="http://schemas.microsoft.com/office/drawing/2014/main" id="{00000000-0008-0000-0B00-0000A4000000}"/>
            </a:ext>
          </a:extLst>
        </xdr:cNvPr>
        <xdr:cNvSpPr txBox="1">
          <a:spLocks noChangeArrowheads="1"/>
        </xdr:cNvSpPr>
      </xdr:nvSpPr>
      <xdr:spPr bwMode="auto">
        <a:xfrm>
          <a:off x="3800475" y="120548400"/>
          <a:ext cx="76200" cy="27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185325</xdr:rowOff>
    </xdr:to>
    <xdr:sp macro="" textlink="">
      <xdr:nvSpPr>
        <xdr:cNvPr id="165" name="Text Box 32">
          <a:extLst>
            <a:ext uri="{FF2B5EF4-FFF2-40B4-BE49-F238E27FC236}">
              <a16:creationId xmlns:a16="http://schemas.microsoft.com/office/drawing/2014/main" id="{00000000-0008-0000-0B00-0000A5000000}"/>
            </a:ext>
          </a:extLst>
        </xdr:cNvPr>
        <xdr:cNvSpPr txBox="1">
          <a:spLocks noChangeArrowheads="1"/>
        </xdr:cNvSpPr>
      </xdr:nvSpPr>
      <xdr:spPr bwMode="auto">
        <a:xfrm>
          <a:off x="3800475" y="120548400"/>
          <a:ext cx="76200" cy="37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89055</xdr:rowOff>
    </xdr:to>
    <xdr:sp macro="" textlink="">
      <xdr:nvSpPr>
        <xdr:cNvPr id="166" name="Text Box 106">
          <a:extLst>
            <a:ext uri="{FF2B5EF4-FFF2-40B4-BE49-F238E27FC236}">
              <a16:creationId xmlns:a16="http://schemas.microsoft.com/office/drawing/2014/main" id="{00000000-0008-0000-0B00-0000A6000000}"/>
            </a:ext>
          </a:extLst>
        </xdr:cNvPr>
        <xdr:cNvSpPr txBox="1">
          <a:spLocks noChangeArrowheads="1"/>
        </xdr:cNvSpPr>
      </xdr:nvSpPr>
      <xdr:spPr bwMode="auto">
        <a:xfrm>
          <a:off x="3800475" y="120548400"/>
          <a:ext cx="76200" cy="27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185325</xdr:rowOff>
    </xdr:to>
    <xdr:sp macro="" textlink="">
      <xdr:nvSpPr>
        <xdr:cNvPr id="167" name="Text Box 108">
          <a:extLst>
            <a:ext uri="{FF2B5EF4-FFF2-40B4-BE49-F238E27FC236}">
              <a16:creationId xmlns:a16="http://schemas.microsoft.com/office/drawing/2014/main" id="{00000000-0008-0000-0B00-0000A7000000}"/>
            </a:ext>
          </a:extLst>
        </xdr:cNvPr>
        <xdr:cNvSpPr txBox="1">
          <a:spLocks noChangeArrowheads="1"/>
        </xdr:cNvSpPr>
      </xdr:nvSpPr>
      <xdr:spPr bwMode="auto">
        <a:xfrm>
          <a:off x="3800475" y="120548400"/>
          <a:ext cx="76200" cy="37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1355</xdr:row>
      <xdr:rowOff>0</xdr:rowOff>
    </xdr:from>
    <xdr:ext cx="76200" cy="305091"/>
    <xdr:sp macro="" textlink="">
      <xdr:nvSpPr>
        <xdr:cNvPr id="168" name="Text Box 30">
          <a:extLst>
            <a:ext uri="{FF2B5EF4-FFF2-40B4-BE49-F238E27FC236}">
              <a16:creationId xmlns:a16="http://schemas.microsoft.com/office/drawing/2014/main" id="{00000000-0008-0000-0B00-0000A8000000}"/>
            </a:ext>
          </a:extLst>
        </xdr:cNvPr>
        <xdr:cNvSpPr txBox="1">
          <a:spLocks noChangeArrowheads="1"/>
        </xdr:cNvSpPr>
      </xdr:nvSpPr>
      <xdr:spPr bwMode="auto">
        <a:xfrm>
          <a:off x="3800475" y="120548400"/>
          <a:ext cx="76200" cy="305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305091"/>
    <xdr:sp macro="" textlink="">
      <xdr:nvSpPr>
        <xdr:cNvPr id="169" name="Text Box 106">
          <a:extLst>
            <a:ext uri="{FF2B5EF4-FFF2-40B4-BE49-F238E27FC236}">
              <a16:creationId xmlns:a16="http://schemas.microsoft.com/office/drawing/2014/main" id="{00000000-0008-0000-0B00-0000A9000000}"/>
            </a:ext>
          </a:extLst>
        </xdr:cNvPr>
        <xdr:cNvSpPr txBox="1">
          <a:spLocks noChangeArrowheads="1"/>
        </xdr:cNvSpPr>
      </xdr:nvSpPr>
      <xdr:spPr bwMode="auto">
        <a:xfrm>
          <a:off x="3800475" y="120548400"/>
          <a:ext cx="76200" cy="305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288526"/>
    <xdr:sp macro="" textlink="">
      <xdr:nvSpPr>
        <xdr:cNvPr id="170" name="Text Box 30">
          <a:extLst>
            <a:ext uri="{FF2B5EF4-FFF2-40B4-BE49-F238E27FC236}">
              <a16:creationId xmlns:a16="http://schemas.microsoft.com/office/drawing/2014/main" id="{00000000-0008-0000-0B00-0000AA000000}"/>
            </a:ext>
          </a:extLst>
        </xdr:cNvPr>
        <xdr:cNvSpPr txBox="1">
          <a:spLocks noChangeArrowheads="1"/>
        </xdr:cNvSpPr>
      </xdr:nvSpPr>
      <xdr:spPr bwMode="auto">
        <a:xfrm>
          <a:off x="3800475" y="120548400"/>
          <a:ext cx="76200" cy="288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288526"/>
    <xdr:sp macro="" textlink="">
      <xdr:nvSpPr>
        <xdr:cNvPr id="171" name="Text Box 106">
          <a:extLst>
            <a:ext uri="{FF2B5EF4-FFF2-40B4-BE49-F238E27FC236}">
              <a16:creationId xmlns:a16="http://schemas.microsoft.com/office/drawing/2014/main" id="{00000000-0008-0000-0B00-0000AB000000}"/>
            </a:ext>
          </a:extLst>
        </xdr:cNvPr>
        <xdr:cNvSpPr txBox="1">
          <a:spLocks noChangeArrowheads="1"/>
        </xdr:cNvSpPr>
      </xdr:nvSpPr>
      <xdr:spPr bwMode="auto">
        <a:xfrm>
          <a:off x="3800475" y="120548400"/>
          <a:ext cx="76200" cy="288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305091"/>
    <xdr:sp macro="" textlink="">
      <xdr:nvSpPr>
        <xdr:cNvPr id="172" name="Text Box 30">
          <a:extLst>
            <a:ext uri="{FF2B5EF4-FFF2-40B4-BE49-F238E27FC236}">
              <a16:creationId xmlns:a16="http://schemas.microsoft.com/office/drawing/2014/main" id="{00000000-0008-0000-0B00-0000AC000000}"/>
            </a:ext>
          </a:extLst>
        </xdr:cNvPr>
        <xdr:cNvSpPr txBox="1">
          <a:spLocks noChangeArrowheads="1"/>
        </xdr:cNvSpPr>
      </xdr:nvSpPr>
      <xdr:spPr bwMode="auto">
        <a:xfrm>
          <a:off x="3800475" y="120548400"/>
          <a:ext cx="76200" cy="305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305091"/>
    <xdr:sp macro="" textlink="">
      <xdr:nvSpPr>
        <xdr:cNvPr id="173" name="Text Box 106">
          <a:extLst>
            <a:ext uri="{FF2B5EF4-FFF2-40B4-BE49-F238E27FC236}">
              <a16:creationId xmlns:a16="http://schemas.microsoft.com/office/drawing/2014/main" id="{00000000-0008-0000-0B00-0000AD000000}"/>
            </a:ext>
          </a:extLst>
        </xdr:cNvPr>
        <xdr:cNvSpPr txBox="1">
          <a:spLocks noChangeArrowheads="1"/>
        </xdr:cNvSpPr>
      </xdr:nvSpPr>
      <xdr:spPr bwMode="auto">
        <a:xfrm>
          <a:off x="3800475" y="120548400"/>
          <a:ext cx="76200" cy="305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288526"/>
    <xdr:sp macro="" textlink="">
      <xdr:nvSpPr>
        <xdr:cNvPr id="174" name="Text Box 30">
          <a:extLst>
            <a:ext uri="{FF2B5EF4-FFF2-40B4-BE49-F238E27FC236}">
              <a16:creationId xmlns:a16="http://schemas.microsoft.com/office/drawing/2014/main" id="{00000000-0008-0000-0B00-0000AE000000}"/>
            </a:ext>
          </a:extLst>
        </xdr:cNvPr>
        <xdr:cNvSpPr txBox="1">
          <a:spLocks noChangeArrowheads="1"/>
        </xdr:cNvSpPr>
      </xdr:nvSpPr>
      <xdr:spPr bwMode="auto">
        <a:xfrm>
          <a:off x="3800475" y="120548400"/>
          <a:ext cx="76200" cy="288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288526"/>
    <xdr:sp macro="" textlink="">
      <xdr:nvSpPr>
        <xdr:cNvPr id="175" name="Text Box 106">
          <a:extLst>
            <a:ext uri="{FF2B5EF4-FFF2-40B4-BE49-F238E27FC236}">
              <a16:creationId xmlns:a16="http://schemas.microsoft.com/office/drawing/2014/main" id="{00000000-0008-0000-0B00-0000AF000000}"/>
            </a:ext>
          </a:extLst>
        </xdr:cNvPr>
        <xdr:cNvSpPr txBox="1">
          <a:spLocks noChangeArrowheads="1"/>
        </xdr:cNvSpPr>
      </xdr:nvSpPr>
      <xdr:spPr bwMode="auto">
        <a:xfrm>
          <a:off x="3800475" y="120548400"/>
          <a:ext cx="76200" cy="288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296284"/>
    <xdr:sp macro="" textlink="">
      <xdr:nvSpPr>
        <xdr:cNvPr id="176" name="Text Box 30">
          <a:extLst>
            <a:ext uri="{FF2B5EF4-FFF2-40B4-BE49-F238E27FC236}">
              <a16:creationId xmlns:a16="http://schemas.microsoft.com/office/drawing/2014/main" id="{00000000-0008-0000-0B00-0000B0000000}"/>
            </a:ext>
          </a:extLst>
        </xdr:cNvPr>
        <xdr:cNvSpPr txBox="1">
          <a:spLocks noChangeArrowheads="1"/>
        </xdr:cNvSpPr>
      </xdr:nvSpPr>
      <xdr:spPr bwMode="auto">
        <a:xfrm>
          <a:off x="3800475" y="120548400"/>
          <a:ext cx="76200" cy="296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379291"/>
    <xdr:sp macro="" textlink="">
      <xdr:nvSpPr>
        <xdr:cNvPr id="177" name="Text Box 32">
          <a:extLst>
            <a:ext uri="{FF2B5EF4-FFF2-40B4-BE49-F238E27FC236}">
              <a16:creationId xmlns:a16="http://schemas.microsoft.com/office/drawing/2014/main" id="{00000000-0008-0000-0B00-0000B1000000}"/>
            </a:ext>
          </a:extLst>
        </xdr:cNvPr>
        <xdr:cNvSpPr txBox="1">
          <a:spLocks noChangeArrowheads="1"/>
        </xdr:cNvSpPr>
      </xdr:nvSpPr>
      <xdr:spPr bwMode="auto">
        <a:xfrm>
          <a:off x="3800475" y="120548400"/>
          <a:ext cx="76200" cy="379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296284"/>
    <xdr:sp macro="" textlink="">
      <xdr:nvSpPr>
        <xdr:cNvPr id="178" name="Text Box 106">
          <a:extLst>
            <a:ext uri="{FF2B5EF4-FFF2-40B4-BE49-F238E27FC236}">
              <a16:creationId xmlns:a16="http://schemas.microsoft.com/office/drawing/2014/main" id="{00000000-0008-0000-0B00-0000B2000000}"/>
            </a:ext>
          </a:extLst>
        </xdr:cNvPr>
        <xdr:cNvSpPr txBox="1">
          <a:spLocks noChangeArrowheads="1"/>
        </xdr:cNvSpPr>
      </xdr:nvSpPr>
      <xdr:spPr bwMode="auto">
        <a:xfrm>
          <a:off x="3800475" y="120548400"/>
          <a:ext cx="76200" cy="296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379291"/>
    <xdr:sp macro="" textlink="">
      <xdr:nvSpPr>
        <xdr:cNvPr id="179" name="Text Box 108">
          <a:extLst>
            <a:ext uri="{FF2B5EF4-FFF2-40B4-BE49-F238E27FC236}">
              <a16:creationId xmlns:a16="http://schemas.microsoft.com/office/drawing/2014/main" id="{00000000-0008-0000-0B00-0000B3000000}"/>
            </a:ext>
          </a:extLst>
        </xdr:cNvPr>
        <xdr:cNvSpPr txBox="1">
          <a:spLocks noChangeArrowheads="1"/>
        </xdr:cNvSpPr>
      </xdr:nvSpPr>
      <xdr:spPr bwMode="auto">
        <a:xfrm>
          <a:off x="3800475" y="120548400"/>
          <a:ext cx="76200" cy="379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279719"/>
    <xdr:sp macro="" textlink="">
      <xdr:nvSpPr>
        <xdr:cNvPr id="180" name="Text Box 30">
          <a:extLst>
            <a:ext uri="{FF2B5EF4-FFF2-40B4-BE49-F238E27FC236}">
              <a16:creationId xmlns:a16="http://schemas.microsoft.com/office/drawing/2014/main" id="{00000000-0008-0000-0B00-0000B4000000}"/>
            </a:ext>
          </a:extLst>
        </xdr:cNvPr>
        <xdr:cNvSpPr txBox="1">
          <a:spLocks noChangeArrowheads="1"/>
        </xdr:cNvSpPr>
      </xdr:nvSpPr>
      <xdr:spPr bwMode="auto">
        <a:xfrm>
          <a:off x="3800475" y="120548400"/>
          <a:ext cx="76200" cy="279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379294"/>
    <xdr:sp macro="" textlink="">
      <xdr:nvSpPr>
        <xdr:cNvPr id="181" name="Text Box 32">
          <a:extLst>
            <a:ext uri="{FF2B5EF4-FFF2-40B4-BE49-F238E27FC236}">
              <a16:creationId xmlns:a16="http://schemas.microsoft.com/office/drawing/2014/main" id="{00000000-0008-0000-0B00-0000B5000000}"/>
            </a:ext>
          </a:extLst>
        </xdr:cNvPr>
        <xdr:cNvSpPr txBox="1">
          <a:spLocks noChangeArrowheads="1"/>
        </xdr:cNvSpPr>
      </xdr:nvSpPr>
      <xdr:spPr bwMode="auto">
        <a:xfrm>
          <a:off x="3800475" y="120548400"/>
          <a:ext cx="76200" cy="379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279719"/>
    <xdr:sp macro="" textlink="">
      <xdr:nvSpPr>
        <xdr:cNvPr id="182" name="Text Box 106">
          <a:extLst>
            <a:ext uri="{FF2B5EF4-FFF2-40B4-BE49-F238E27FC236}">
              <a16:creationId xmlns:a16="http://schemas.microsoft.com/office/drawing/2014/main" id="{00000000-0008-0000-0B00-0000B6000000}"/>
            </a:ext>
          </a:extLst>
        </xdr:cNvPr>
        <xdr:cNvSpPr txBox="1">
          <a:spLocks noChangeArrowheads="1"/>
        </xdr:cNvSpPr>
      </xdr:nvSpPr>
      <xdr:spPr bwMode="auto">
        <a:xfrm>
          <a:off x="3800475" y="120548400"/>
          <a:ext cx="76200" cy="279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379294"/>
    <xdr:sp macro="" textlink="">
      <xdr:nvSpPr>
        <xdr:cNvPr id="183" name="Text Box 108">
          <a:extLst>
            <a:ext uri="{FF2B5EF4-FFF2-40B4-BE49-F238E27FC236}">
              <a16:creationId xmlns:a16="http://schemas.microsoft.com/office/drawing/2014/main" id="{00000000-0008-0000-0B00-0000B7000000}"/>
            </a:ext>
          </a:extLst>
        </xdr:cNvPr>
        <xdr:cNvSpPr txBox="1">
          <a:spLocks noChangeArrowheads="1"/>
        </xdr:cNvSpPr>
      </xdr:nvSpPr>
      <xdr:spPr bwMode="auto">
        <a:xfrm>
          <a:off x="3800475" y="120548400"/>
          <a:ext cx="76200" cy="379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296284"/>
    <xdr:sp macro="" textlink="">
      <xdr:nvSpPr>
        <xdr:cNvPr id="184" name="Text Box 30">
          <a:extLst>
            <a:ext uri="{FF2B5EF4-FFF2-40B4-BE49-F238E27FC236}">
              <a16:creationId xmlns:a16="http://schemas.microsoft.com/office/drawing/2014/main" id="{00000000-0008-0000-0B00-0000B8000000}"/>
            </a:ext>
          </a:extLst>
        </xdr:cNvPr>
        <xdr:cNvSpPr txBox="1">
          <a:spLocks noChangeArrowheads="1"/>
        </xdr:cNvSpPr>
      </xdr:nvSpPr>
      <xdr:spPr bwMode="auto">
        <a:xfrm>
          <a:off x="3800475" y="120548400"/>
          <a:ext cx="76200" cy="296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379291"/>
    <xdr:sp macro="" textlink="">
      <xdr:nvSpPr>
        <xdr:cNvPr id="185" name="Text Box 32">
          <a:extLst>
            <a:ext uri="{FF2B5EF4-FFF2-40B4-BE49-F238E27FC236}">
              <a16:creationId xmlns:a16="http://schemas.microsoft.com/office/drawing/2014/main" id="{00000000-0008-0000-0B00-0000B9000000}"/>
            </a:ext>
          </a:extLst>
        </xdr:cNvPr>
        <xdr:cNvSpPr txBox="1">
          <a:spLocks noChangeArrowheads="1"/>
        </xdr:cNvSpPr>
      </xdr:nvSpPr>
      <xdr:spPr bwMode="auto">
        <a:xfrm>
          <a:off x="3800475" y="120548400"/>
          <a:ext cx="76200" cy="379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296284"/>
    <xdr:sp macro="" textlink="">
      <xdr:nvSpPr>
        <xdr:cNvPr id="186" name="Text Box 106">
          <a:extLst>
            <a:ext uri="{FF2B5EF4-FFF2-40B4-BE49-F238E27FC236}">
              <a16:creationId xmlns:a16="http://schemas.microsoft.com/office/drawing/2014/main" id="{00000000-0008-0000-0B00-0000BA000000}"/>
            </a:ext>
          </a:extLst>
        </xdr:cNvPr>
        <xdr:cNvSpPr txBox="1">
          <a:spLocks noChangeArrowheads="1"/>
        </xdr:cNvSpPr>
      </xdr:nvSpPr>
      <xdr:spPr bwMode="auto">
        <a:xfrm>
          <a:off x="3800475" y="120548400"/>
          <a:ext cx="76200" cy="296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379291"/>
    <xdr:sp macro="" textlink="">
      <xdr:nvSpPr>
        <xdr:cNvPr id="187" name="Text Box 108">
          <a:extLst>
            <a:ext uri="{FF2B5EF4-FFF2-40B4-BE49-F238E27FC236}">
              <a16:creationId xmlns:a16="http://schemas.microsoft.com/office/drawing/2014/main" id="{00000000-0008-0000-0B00-0000BB000000}"/>
            </a:ext>
          </a:extLst>
        </xdr:cNvPr>
        <xdr:cNvSpPr txBox="1">
          <a:spLocks noChangeArrowheads="1"/>
        </xdr:cNvSpPr>
      </xdr:nvSpPr>
      <xdr:spPr bwMode="auto">
        <a:xfrm>
          <a:off x="3800475" y="120548400"/>
          <a:ext cx="76200" cy="379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279719"/>
    <xdr:sp macro="" textlink="">
      <xdr:nvSpPr>
        <xdr:cNvPr id="188" name="Text Box 30">
          <a:extLst>
            <a:ext uri="{FF2B5EF4-FFF2-40B4-BE49-F238E27FC236}">
              <a16:creationId xmlns:a16="http://schemas.microsoft.com/office/drawing/2014/main" id="{00000000-0008-0000-0B00-0000BC000000}"/>
            </a:ext>
          </a:extLst>
        </xdr:cNvPr>
        <xdr:cNvSpPr txBox="1">
          <a:spLocks noChangeArrowheads="1"/>
        </xdr:cNvSpPr>
      </xdr:nvSpPr>
      <xdr:spPr bwMode="auto">
        <a:xfrm>
          <a:off x="3800475" y="120548400"/>
          <a:ext cx="76200" cy="279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379294"/>
    <xdr:sp macro="" textlink="">
      <xdr:nvSpPr>
        <xdr:cNvPr id="189" name="Text Box 32">
          <a:extLst>
            <a:ext uri="{FF2B5EF4-FFF2-40B4-BE49-F238E27FC236}">
              <a16:creationId xmlns:a16="http://schemas.microsoft.com/office/drawing/2014/main" id="{00000000-0008-0000-0B00-0000BD000000}"/>
            </a:ext>
          </a:extLst>
        </xdr:cNvPr>
        <xdr:cNvSpPr txBox="1">
          <a:spLocks noChangeArrowheads="1"/>
        </xdr:cNvSpPr>
      </xdr:nvSpPr>
      <xdr:spPr bwMode="auto">
        <a:xfrm>
          <a:off x="3800475" y="120548400"/>
          <a:ext cx="76200" cy="379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279719"/>
    <xdr:sp macro="" textlink="">
      <xdr:nvSpPr>
        <xdr:cNvPr id="190" name="Text Box 106">
          <a:extLst>
            <a:ext uri="{FF2B5EF4-FFF2-40B4-BE49-F238E27FC236}">
              <a16:creationId xmlns:a16="http://schemas.microsoft.com/office/drawing/2014/main" id="{00000000-0008-0000-0B00-0000BE000000}"/>
            </a:ext>
          </a:extLst>
        </xdr:cNvPr>
        <xdr:cNvSpPr txBox="1">
          <a:spLocks noChangeArrowheads="1"/>
        </xdr:cNvSpPr>
      </xdr:nvSpPr>
      <xdr:spPr bwMode="auto">
        <a:xfrm>
          <a:off x="3800475" y="120548400"/>
          <a:ext cx="76200" cy="279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1355</xdr:row>
      <xdr:rowOff>0</xdr:rowOff>
    </xdr:from>
    <xdr:ext cx="76200" cy="379294"/>
    <xdr:sp macro="" textlink="">
      <xdr:nvSpPr>
        <xdr:cNvPr id="191" name="Text Box 108">
          <a:extLst>
            <a:ext uri="{FF2B5EF4-FFF2-40B4-BE49-F238E27FC236}">
              <a16:creationId xmlns:a16="http://schemas.microsoft.com/office/drawing/2014/main" id="{00000000-0008-0000-0B00-0000BF000000}"/>
            </a:ext>
          </a:extLst>
        </xdr:cNvPr>
        <xdr:cNvSpPr txBox="1">
          <a:spLocks noChangeArrowheads="1"/>
        </xdr:cNvSpPr>
      </xdr:nvSpPr>
      <xdr:spPr bwMode="auto">
        <a:xfrm>
          <a:off x="3800475" y="120548400"/>
          <a:ext cx="76200" cy="379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1355</xdr:row>
      <xdr:rowOff>0</xdr:rowOff>
    </xdr:from>
    <xdr:to>
      <xdr:col>2</xdr:col>
      <xdr:colOff>76200</xdr:colOff>
      <xdr:row>1356</xdr:row>
      <xdr:rowOff>60174</xdr:rowOff>
    </xdr:to>
    <xdr:sp macro="" textlink="">
      <xdr:nvSpPr>
        <xdr:cNvPr id="192" name="Text Box 32">
          <a:extLst>
            <a:ext uri="{FF2B5EF4-FFF2-40B4-BE49-F238E27FC236}">
              <a16:creationId xmlns:a16="http://schemas.microsoft.com/office/drawing/2014/main" id="{00000000-0008-0000-0B00-0000C0000000}"/>
            </a:ext>
          </a:extLst>
        </xdr:cNvPr>
        <xdr:cNvSpPr txBox="1">
          <a:spLocks noChangeArrowheads="1"/>
        </xdr:cNvSpPr>
      </xdr:nvSpPr>
      <xdr:spPr bwMode="auto">
        <a:xfrm>
          <a:off x="3800475" y="120548400"/>
          <a:ext cx="76200" cy="250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60174</xdr:rowOff>
    </xdr:to>
    <xdr:sp macro="" textlink="">
      <xdr:nvSpPr>
        <xdr:cNvPr id="193" name="Text Box 108">
          <a:extLst>
            <a:ext uri="{FF2B5EF4-FFF2-40B4-BE49-F238E27FC236}">
              <a16:creationId xmlns:a16="http://schemas.microsoft.com/office/drawing/2014/main" id="{00000000-0008-0000-0B00-0000C1000000}"/>
            </a:ext>
          </a:extLst>
        </xdr:cNvPr>
        <xdr:cNvSpPr txBox="1">
          <a:spLocks noChangeArrowheads="1"/>
        </xdr:cNvSpPr>
      </xdr:nvSpPr>
      <xdr:spPr bwMode="auto">
        <a:xfrm>
          <a:off x="3800475" y="120548400"/>
          <a:ext cx="76200" cy="250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60177</xdr:rowOff>
    </xdr:to>
    <xdr:sp macro="" textlink="">
      <xdr:nvSpPr>
        <xdr:cNvPr id="194" name="Text Box 32">
          <a:extLst>
            <a:ext uri="{FF2B5EF4-FFF2-40B4-BE49-F238E27FC236}">
              <a16:creationId xmlns:a16="http://schemas.microsoft.com/office/drawing/2014/main" id="{00000000-0008-0000-0B00-0000C2000000}"/>
            </a:ext>
          </a:extLst>
        </xdr:cNvPr>
        <xdr:cNvSpPr txBox="1">
          <a:spLocks noChangeArrowheads="1"/>
        </xdr:cNvSpPr>
      </xdr:nvSpPr>
      <xdr:spPr bwMode="auto">
        <a:xfrm>
          <a:off x="3800475" y="120548400"/>
          <a:ext cx="76200" cy="250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60177</xdr:rowOff>
    </xdr:to>
    <xdr:sp macro="" textlink="">
      <xdr:nvSpPr>
        <xdr:cNvPr id="195" name="Text Box 108">
          <a:extLst>
            <a:ext uri="{FF2B5EF4-FFF2-40B4-BE49-F238E27FC236}">
              <a16:creationId xmlns:a16="http://schemas.microsoft.com/office/drawing/2014/main" id="{00000000-0008-0000-0B00-0000C3000000}"/>
            </a:ext>
          </a:extLst>
        </xdr:cNvPr>
        <xdr:cNvSpPr txBox="1">
          <a:spLocks noChangeArrowheads="1"/>
        </xdr:cNvSpPr>
      </xdr:nvSpPr>
      <xdr:spPr bwMode="auto">
        <a:xfrm>
          <a:off x="3800475" y="120548400"/>
          <a:ext cx="76200" cy="250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60174</xdr:rowOff>
    </xdr:to>
    <xdr:sp macro="" textlink="">
      <xdr:nvSpPr>
        <xdr:cNvPr id="196" name="Text Box 32">
          <a:extLst>
            <a:ext uri="{FF2B5EF4-FFF2-40B4-BE49-F238E27FC236}">
              <a16:creationId xmlns:a16="http://schemas.microsoft.com/office/drawing/2014/main" id="{00000000-0008-0000-0B00-0000C4000000}"/>
            </a:ext>
          </a:extLst>
        </xdr:cNvPr>
        <xdr:cNvSpPr txBox="1">
          <a:spLocks noChangeArrowheads="1"/>
        </xdr:cNvSpPr>
      </xdr:nvSpPr>
      <xdr:spPr bwMode="auto">
        <a:xfrm>
          <a:off x="3800475" y="120548400"/>
          <a:ext cx="76200" cy="250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60174</xdr:rowOff>
    </xdr:to>
    <xdr:sp macro="" textlink="">
      <xdr:nvSpPr>
        <xdr:cNvPr id="197" name="Text Box 108">
          <a:extLst>
            <a:ext uri="{FF2B5EF4-FFF2-40B4-BE49-F238E27FC236}">
              <a16:creationId xmlns:a16="http://schemas.microsoft.com/office/drawing/2014/main" id="{00000000-0008-0000-0B00-0000C5000000}"/>
            </a:ext>
          </a:extLst>
        </xdr:cNvPr>
        <xdr:cNvSpPr txBox="1">
          <a:spLocks noChangeArrowheads="1"/>
        </xdr:cNvSpPr>
      </xdr:nvSpPr>
      <xdr:spPr bwMode="auto">
        <a:xfrm>
          <a:off x="3800475" y="120548400"/>
          <a:ext cx="76200" cy="250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60177</xdr:rowOff>
    </xdr:to>
    <xdr:sp macro="" textlink="">
      <xdr:nvSpPr>
        <xdr:cNvPr id="198" name="Text Box 32">
          <a:extLst>
            <a:ext uri="{FF2B5EF4-FFF2-40B4-BE49-F238E27FC236}">
              <a16:creationId xmlns:a16="http://schemas.microsoft.com/office/drawing/2014/main" id="{00000000-0008-0000-0B00-0000C6000000}"/>
            </a:ext>
          </a:extLst>
        </xdr:cNvPr>
        <xdr:cNvSpPr txBox="1">
          <a:spLocks noChangeArrowheads="1"/>
        </xdr:cNvSpPr>
      </xdr:nvSpPr>
      <xdr:spPr bwMode="auto">
        <a:xfrm>
          <a:off x="3800475" y="120548400"/>
          <a:ext cx="76200" cy="250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60177</xdr:rowOff>
    </xdr:to>
    <xdr:sp macro="" textlink="">
      <xdr:nvSpPr>
        <xdr:cNvPr id="199" name="Text Box 108">
          <a:extLst>
            <a:ext uri="{FF2B5EF4-FFF2-40B4-BE49-F238E27FC236}">
              <a16:creationId xmlns:a16="http://schemas.microsoft.com/office/drawing/2014/main" id="{00000000-0008-0000-0B00-0000C7000000}"/>
            </a:ext>
          </a:extLst>
        </xdr:cNvPr>
        <xdr:cNvSpPr txBox="1">
          <a:spLocks noChangeArrowheads="1"/>
        </xdr:cNvSpPr>
      </xdr:nvSpPr>
      <xdr:spPr bwMode="auto">
        <a:xfrm>
          <a:off x="3800475" y="120548400"/>
          <a:ext cx="76200" cy="250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122710</xdr:rowOff>
    </xdr:to>
    <xdr:sp macro="" textlink="">
      <xdr:nvSpPr>
        <xdr:cNvPr id="200" name="Text Box 30">
          <a:extLst>
            <a:ext uri="{FF2B5EF4-FFF2-40B4-BE49-F238E27FC236}">
              <a16:creationId xmlns:a16="http://schemas.microsoft.com/office/drawing/2014/main" id="{00000000-0008-0000-0B00-0000C8000000}"/>
            </a:ext>
          </a:extLst>
        </xdr:cNvPr>
        <xdr:cNvSpPr txBox="1">
          <a:spLocks noChangeArrowheads="1"/>
        </xdr:cNvSpPr>
      </xdr:nvSpPr>
      <xdr:spPr bwMode="auto">
        <a:xfrm>
          <a:off x="3800475" y="120548400"/>
          <a:ext cx="76200" cy="313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122710</xdr:rowOff>
    </xdr:to>
    <xdr:sp macro="" textlink="">
      <xdr:nvSpPr>
        <xdr:cNvPr id="201" name="Text Box 106">
          <a:extLst>
            <a:ext uri="{FF2B5EF4-FFF2-40B4-BE49-F238E27FC236}">
              <a16:creationId xmlns:a16="http://schemas.microsoft.com/office/drawing/2014/main" id="{00000000-0008-0000-0B00-0000C9000000}"/>
            </a:ext>
          </a:extLst>
        </xdr:cNvPr>
        <xdr:cNvSpPr txBox="1">
          <a:spLocks noChangeArrowheads="1"/>
        </xdr:cNvSpPr>
      </xdr:nvSpPr>
      <xdr:spPr bwMode="auto">
        <a:xfrm>
          <a:off x="3800475" y="120548400"/>
          <a:ext cx="76200" cy="313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106145</xdr:rowOff>
    </xdr:to>
    <xdr:sp macro="" textlink="">
      <xdr:nvSpPr>
        <xdr:cNvPr id="202" name="Text Box 30">
          <a:extLst>
            <a:ext uri="{FF2B5EF4-FFF2-40B4-BE49-F238E27FC236}">
              <a16:creationId xmlns:a16="http://schemas.microsoft.com/office/drawing/2014/main" id="{00000000-0008-0000-0B00-0000CA000000}"/>
            </a:ext>
          </a:extLst>
        </xdr:cNvPr>
        <xdr:cNvSpPr txBox="1">
          <a:spLocks noChangeArrowheads="1"/>
        </xdr:cNvSpPr>
      </xdr:nvSpPr>
      <xdr:spPr bwMode="auto">
        <a:xfrm>
          <a:off x="3800475" y="120548400"/>
          <a:ext cx="76200" cy="29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106145</xdr:rowOff>
    </xdr:to>
    <xdr:sp macro="" textlink="">
      <xdr:nvSpPr>
        <xdr:cNvPr id="203" name="Text Box 106">
          <a:extLst>
            <a:ext uri="{FF2B5EF4-FFF2-40B4-BE49-F238E27FC236}">
              <a16:creationId xmlns:a16="http://schemas.microsoft.com/office/drawing/2014/main" id="{00000000-0008-0000-0B00-0000CB000000}"/>
            </a:ext>
          </a:extLst>
        </xdr:cNvPr>
        <xdr:cNvSpPr txBox="1">
          <a:spLocks noChangeArrowheads="1"/>
        </xdr:cNvSpPr>
      </xdr:nvSpPr>
      <xdr:spPr bwMode="auto">
        <a:xfrm>
          <a:off x="3800475" y="120548400"/>
          <a:ext cx="76200" cy="29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122710</xdr:rowOff>
    </xdr:to>
    <xdr:sp macro="" textlink="">
      <xdr:nvSpPr>
        <xdr:cNvPr id="204" name="Text Box 30">
          <a:extLst>
            <a:ext uri="{FF2B5EF4-FFF2-40B4-BE49-F238E27FC236}">
              <a16:creationId xmlns:a16="http://schemas.microsoft.com/office/drawing/2014/main" id="{00000000-0008-0000-0B00-0000CC000000}"/>
            </a:ext>
          </a:extLst>
        </xdr:cNvPr>
        <xdr:cNvSpPr txBox="1">
          <a:spLocks noChangeArrowheads="1"/>
        </xdr:cNvSpPr>
      </xdr:nvSpPr>
      <xdr:spPr bwMode="auto">
        <a:xfrm>
          <a:off x="3800475" y="120548400"/>
          <a:ext cx="76200" cy="313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122710</xdr:rowOff>
    </xdr:to>
    <xdr:sp macro="" textlink="">
      <xdr:nvSpPr>
        <xdr:cNvPr id="205" name="Text Box 106">
          <a:extLst>
            <a:ext uri="{FF2B5EF4-FFF2-40B4-BE49-F238E27FC236}">
              <a16:creationId xmlns:a16="http://schemas.microsoft.com/office/drawing/2014/main" id="{00000000-0008-0000-0B00-0000CD000000}"/>
            </a:ext>
          </a:extLst>
        </xdr:cNvPr>
        <xdr:cNvSpPr txBox="1">
          <a:spLocks noChangeArrowheads="1"/>
        </xdr:cNvSpPr>
      </xdr:nvSpPr>
      <xdr:spPr bwMode="auto">
        <a:xfrm>
          <a:off x="3800475" y="120548400"/>
          <a:ext cx="76200" cy="313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106145</xdr:rowOff>
    </xdr:to>
    <xdr:sp macro="" textlink="">
      <xdr:nvSpPr>
        <xdr:cNvPr id="206" name="Text Box 30">
          <a:extLst>
            <a:ext uri="{FF2B5EF4-FFF2-40B4-BE49-F238E27FC236}">
              <a16:creationId xmlns:a16="http://schemas.microsoft.com/office/drawing/2014/main" id="{00000000-0008-0000-0B00-0000CE000000}"/>
            </a:ext>
          </a:extLst>
        </xdr:cNvPr>
        <xdr:cNvSpPr txBox="1">
          <a:spLocks noChangeArrowheads="1"/>
        </xdr:cNvSpPr>
      </xdr:nvSpPr>
      <xdr:spPr bwMode="auto">
        <a:xfrm>
          <a:off x="3800475" y="120548400"/>
          <a:ext cx="76200" cy="29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106145</xdr:rowOff>
    </xdr:to>
    <xdr:sp macro="" textlink="">
      <xdr:nvSpPr>
        <xdr:cNvPr id="207" name="Text Box 106">
          <a:extLst>
            <a:ext uri="{FF2B5EF4-FFF2-40B4-BE49-F238E27FC236}">
              <a16:creationId xmlns:a16="http://schemas.microsoft.com/office/drawing/2014/main" id="{00000000-0008-0000-0B00-0000CF000000}"/>
            </a:ext>
          </a:extLst>
        </xdr:cNvPr>
        <xdr:cNvSpPr txBox="1">
          <a:spLocks noChangeArrowheads="1"/>
        </xdr:cNvSpPr>
      </xdr:nvSpPr>
      <xdr:spPr bwMode="auto">
        <a:xfrm>
          <a:off x="3800475" y="120548400"/>
          <a:ext cx="76200" cy="29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122711</xdr:rowOff>
    </xdr:to>
    <xdr:sp macro="" textlink="">
      <xdr:nvSpPr>
        <xdr:cNvPr id="208" name="Text Box 30">
          <a:extLst>
            <a:ext uri="{FF2B5EF4-FFF2-40B4-BE49-F238E27FC236}">
              <a16:creationId xmlns:a16="http://schemas.microsoft.com/office/drawing/2014/main" id="{00000000-0008-0000-0B00-0000D0000000}"/>
            </a:ext>
          </a:extLst>
        </xdr:cNvPr>
        <xdr:cNvSpPr txBox="1">
          <a:spLocks noChangeArrowheads="1"/>
        </xdr:cNvSpPr>
      </xdr:nvSpPr>
      <xdr:spPr bwMode="auto">
        <a:xfrm>
          <a:off x="3800475" y="120548400"/>
          <a:ext cx="76200" cy="313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1357</xdr:row>
      <xdr:rowOff>32147</xdr:rowOff>
    </xdr:to>
    <xdr:sp macro="" textlink="">
      <xdr:nvSpPr>
        <xdr:cNvPr id="209" name="Text Box 32">
          <a:extLst>
            <a:ext uri="{FF2B5EF4-FFF2-40B4-BE49-F238E27FC236}">
              <a16:creationId xmlns:a16="http://schemas.microsoft.com/office/drawing/2014/main" id="{00000000-0008-0000-0B00-0000D1000000}"/>
            </a:ext>
          </a:extLst>
        </xdr:cNvPr>
        <xdr:cNvSpPr txBox="1">
          <a:spLocks noChangeArrowheads="1"/>
        </xdr:cNvSpPr>
      </xdr:nvSpPr>
      <xdr:spPr bwMode="auto">
        <a:xfrm>
          <a:off x="3800475" y="120548400"/>
          <a:ext cx="76200" cy="413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122711</xdr:rowOff>
    </xdr:to>
    <xdr:sp macro="" textlink="">
      <xdr:nvSpPr>
        <xdr:cNvPr id="210" name="Text Box 106">
          <a:extLst>
            <a:ext uri="{FF2B5EF4-FFF2-40B4-BE49-F238E27FC236}">
              <a16:creationId xmlns:a16="http://schemas.microsoft.com/office/drawing/2014/main" id="{00000000-0008-0000-0B00-0000D2000000}"/>
            </a:ext>
          </a:extLst>
        </xdr:cNvPr>
        <xdr:cNvSpPr txBox="1">
          <a:spLocks noChangeArrowheads="1"/>
        </xdr:cNvSpPr>
      </xdr:nvSpPr>
      <xdr:spPr bwMode="auto">
        <a:xfrm>
          <a:off x="3800475" y="120548400"/>
          <a:ext cx="76200" cy="313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1357</xdr:row>
      <xdr:rowOff>32147</xdr:rowOff>
    </xdr:to>
    <xdr:sp macro="" textlink="">
      <xdr:nvSpPr>
        <xdr:cNvPr id="211" name="Text Box 108">
          <a:extLst>
            <a:ext uri="{FF2B5EF4-FFF2-40B4-BE49-F238E27FC236}">
              <a16:creationId xmlns:a16="http://schemas.microsoft.com/office/drawing/2014/main" id="{00000000-0008-0000-0B00-0000D3000000}"/>
            </a:ext>
          </a:extLst>
        </xdr:cNvPr>
        <xdr:cNvSpPr txBox="1">
          <a:spLocks noChangeArrowheads="1"/>
        </xdr:cNvSpPr>
      </xdr:nvSpPr>
      <xdr:spPr bwMode="auto">
        <a:xfrm>
          <a:off x="3800475" y="120548400"/>
          <a:ext cx="76200" cy="413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106146</xdr:rowOff>
    </xdr:to>
    <xdr:sp macro="" textlink="">
      <xdr:nvSpPr>
        <xdr:cNvPr id="212" name="Text Box 30">
          <a:extLst>
            <a:ext uri="{FF2B5EF4-FFF2-40B4-BE49-F238E27FC236}">
              <a16:creationId xmlns:a16="http://schemas.microsoft.com/office/drawing/2014/main" id="{00000000-0008-0000-0B00-0000D4000000}"/>
            </a:ext>
          </a:extLst>
        </xdr:cNvPr>
        <xdr:cNvSpPr txBox="1">
          <a:spLocks noChangeArrowheads="1"/>
        </xdr:cNvSpPr>
      </xdr:nvSpPr>
      <xdr:spPr bwMode="auto">
        <a:xfrm>
          <a:off x="3800475" y="120548400"/>
          <a:ext cx="76200" cy="296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1357</xdr:row>
      <xdr:rowOff>32150</xdr:rowOff>
    </xdr:to>
    <xdr:sp macro="" textlink="">
      <xdr:nvSpPr>
        <xdr:cNvPr id="213" name="Text Box 32">
          <a:extLst>
            <a:ext uri="{FF2B5EF4-FFF2-40B4-BE49-F238E27FC236}">
              <a16:creationId xmlns:a16="http://schemas.microsoft.com/office/drawing/2014/main" id="{00000000-0008-0000-0B00-0000D5000000}"/>
            </a:ext>
          </a:extLst>
        </xdr:cNvPr>
        <xdr:cNvSpPr txBox="1">
          <a:spLocks noChangeArrowheads="1"/>
        </xdr:cNvSpPr>
      </xdr:nvSpPr>
      <xdr:spPr bwMode="auto">
        <a:xfrm>
          <a:off x="3800475" y="120548400"/>
          <a:ext cx="76200" cy="41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106146</xdr:rowOff>
    </xdr:to>
    <xdr:sp macro="" textlink="">
      <xdr:nvSpPr>
        <xdr:cNvPr id="214" name="Text Box 106">
          <a:extLst>
            <a:ext uri="{FF2B5EF4-FFF2-40B4-BE49-F238E27FC236}">
              <a16:creationId xmlns:a16="http://schemas.microsoft.com/office/drawing/2014/main" id="{00000000-0008-0000-0B00-0000D6000000}"/>
            </a:ext>
          </a:extLst>
        </xdr:cNvPr>
        <xdr:cNvSpPr txBox="1">
          <a:spLocks noChangeArrowheads="1"/>
        </xdr:cNvSpPr>
      </xdr:nvSpPr>
      <xdr:spPr bwMode="auto">
        <a:xfrm>
          <a:off x="3800475" y="120548400"/>
          <a:ext cx="76200" cy="296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1357</xdr:row>
      <xdr:rowOff>32150</xdr:rowOff>
    </xdr:to>
    <xdr:sp macro="" textlink="">
      <xdr:nvSpPr>
        <xdr:cNvPr id="215" name="Text Box 108">
          <a:extLst>
            <a:ext uri="{FF2B5EF4-FFF2-40B4-BE49-F238E27FC236}">
              <a16:creationId xmlns:a16="http://schemas.microsoft.com/office/drawing/2014/main" id="{00000000-0008-0000-0B00-0000D7000000}"/>
            </a:ext>
          </a:extLst>
        </xdr:cNvPr>
        <xdr:cNvSpPr txBox="1">
          <a:spLocks noChangeArrowheads="1"/>
        </xdr:cNvSpPr>
      </xdr:nvSpPr>
      <xdr:spPr bwMode="auto">
        <a:xfrm>
          <a:off x="3800475" y="120548400"/>
          <a:ext cx="76200" cy="41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122711</xdr:rowOff>
    </xdr:to>
    <xdr:sp macro="" textlink="">
      <xdr:nvSpPr>
        <xdr:cNvPr id="216" name="Text Box 30">
          <a:extLst>
            <a:ext uri="{FF2B5EF4-FFF2-40B4-BE49-F238E27FC236}">
              <a16:creationId xmlns:a16="http://schemas.microsoft.com/office/drawing/2014/main" id="{00000000-0008-0000-0B00-0000D8000000}"/>
            </a:ext>
          </a:extLst>
        </xdr:cNvPr>
        <xdr:cNvSpPr txBox="1">
          <a:spLocks noChangeArrowheads="1"/>
        </xdr:cNvSpPr>
      </xdr:nvSpPr>
      <xdr:spPr bwMode="auto">
        <a:xfrm>
          <a:off x="3800475" y="120548400"/>
          <a:ext cx="76200" cy="313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1357</xdr:row>
      <xdr:rowOff>32147</xdr:rowOff>
    </xdr:to>
    <xdr:sp macro="" textlink="">
      <xdr:nvSpPr>
        <xdr:cNvPr id="217" name="Text Box 32">
          <a:extLst>
            <a:ext uri="{FF2B5EF4-FFF2-40B4-BE49-F238E27FC236}">
              <a16:creationId xmlns:a16="http://schemas.microsoft.com/office/drawing/2014/main" id="{00000000-0008-0000-0B00-0000D9000000}"/>
            </a:ext>
          </a:extLst>
        </xdr:cNvPr>
        <xdr:cNvSpPr txBox="1">
          <a:spLocks noChangeArrowheads="1"/>
        </xdr:cNvSpPr>
      </xdr:nvSpPr>
      <xdr:spPr bwMode="auto">
        <a:xfrm>
          <a:off x="3800475" y="120548400"/>
          <a:ext cx="76200" cy="413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122711</xdr:rowOff>
    </xdr:to>
    <xdr:sp macro="" textlink="">
      <xdr:nvSpPr>
        <xdr:cNvPr id="218" name="Text Box 106">
          <a:extLst>
            <a:ext uri="{FF2B5EF4-FFF2-40B4-BE49-F238E27FC236}">
              <a16:creationId xmlns:a16="http://schemas.microsoft.com/office/drawing/2014/main" id="{00000000-0008-0000-0B00-0000DA000000}"/>
            </a:ext>
          </a:extLst>
        </xdr:cNvPr>
        <xdr:cNvSpPr txBox="1">
          <a:spLocks noChangeArrowheads="1"/>
        </xdr:cNvSpPr>
      </xdr:nvSpPr>
      <xdr:spPr bwMode="auto">
        <a:xfrm>
          <a:off x="3800475" y="120548400"/>
          <a:ext cx="76200" cy="313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1357</xdr:row>
      <xdr:rowOff>32147</xdr:rowOff>
    </xdr:to>
    <xdr:sp macro="" textlink="">
      <xdr:nvSpPr>
        <xdr:cNvPr id="219" name="Text Box 108">
          <a:extLst>
            <a:ext uri="{FF2B5EF4-FFF2-40B4-BE49-F238E27FC236}">
              <a16:creationId xmlns:a16="http://schemas.microsoft.com/office/drawing/2014/main" id="{00000000-0008-0000-0B00-0000DB000000}"/>
            </a:ext>
          </a:extLst>
        </xdr:cNvPr>
        <xdr:cNvSpPr txBox="1">
          <a:spLocks noChangeArrowheads="1"/>
        </xdr:cNvSpPr>
      </xdr:nvSpPr>
      <xdr:spPr bwMode="auto">
        <a:xfrm>
          <a:off x="3800475" y="120548400"/>
          <a:ext cx="76200" cy="413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106146</xdr:rowOff>
    </xdr:to>
    <xdr:sp macro="" textlink="">
      <xdr:nvSpPr>
        <xdr:cNvPr id="220" name="Text Box 30">
          <a:extLst>
            <a:ext uri="{FF2B5EF4-FFF2-40B4-BE49-F238E27FC236}">
              <a16:creationId xmlns:a16="http://schemas.microsoft.com/office/drawing/2014/main" id="{00000000-0008-0000-0B00-0000DC000000}"/>
            </a:ext>
          </a:extLst>
        </xdr:cNvPr>
        <xdr:cNvSpPr txBox="1">
          <a:spLocks noChangeArrowheads="1"/>
        </xdr:cNvSpPr>
      </xdr:nvSpPr>
      <xdr:spPr bwMode="auto">
        <a:xfrm>
          <a:off x="3800475" y="120548400"/>
          <a:ext cx="76200" cy="296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1357</xdr:row>
      <xdr:rowOff>32150</xdr:rowOff>
    </xdr:to>
    <xdr:sp macro="" textlink="">
      <xdr:nvSpPr>
        <xdr:cNvPr id="221" name="Text Box 32">
          <a:extLst>
            <a:ext uri="{FF2B5EF4-FFF2-40B4-BE49-F238E27FC236}">
              <a16:creationId xmlns:a16="http://schemas.microsoft.com/office/drawing/2014/main" id="{00000000-0008-0000-0B00-0000DD000000}"/>
            </a:ext>
          </a:extLst>
        </xdr:cNvPr>
        <xdr:cNvSpPr txBox="1">
          <a:spLocks noChangeArrowheads="1"/>
        </xdr:cNvSpPr>
      </xdr:nvSpPr>
      <xdr:spPr bwMode="auto">
        <a:xfrm>
          <a:off x="3800475" y="120548400"/>
          <a:ext cx="76200" cy="41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1355</xdr:row>
      <xdr:rowOff>0</xdr:rowOff>
    </xdr:from>
    <xdr:to>
      <xdr:col>2</xdr:col>
      <xdr:colOff>76200</xdr:colOff>
      <xdr:row>1356</xdr:row>
      <xdr:rowOff>106146</xdr:rowOff>
    </xdr:to>
    <xdr:sp macro="" textlink="">
      <xdr:nvSpPr>
        <xdr:cNvPr id="222" name="Text Box 106">
          <a:extLst>
            <a:ext uri="{FF2B5EF4-FFF2-40B4-BE49-F238E27FC236}">
              <a16:creationId xmlns:a16="http://schemas.microsoft.com/office/drawing/2014/main" id="{00000000-0008-0000-0B00-0000DE000000}"/>
            </a:ext>
          </a:extLst>
        </xdr:cNvPr>
        <xdr:cNvSpPr txBox="1">
          <a:spLocks noChangeArrowheads="1"/>
        </xdr:cNvSpPr>
      </xdr:nvSpPr>
      <xdr:spPr bwMode="auto">
        <a:xfrm>
          <a:off x="3800475" y="120548400"/>
          <a:ext cx="76200" cy="296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1771</xdr:row>
      <xdr:rowOff>0</xdr:rowOff>
    </xdr:from>
    <xdr:ext cx="104775" cy="95250"/>
    <xdr:sp macro="" textlink="">
      <xdr:nvSpPr>
        <xdr:cNvPr id="224" name="Text Box 47">
          <a:extLst>
            <a:ext uri="{FF2B5EF4-FFF2-40B4-BE49-F238E27FC236}">
              <a16:creationId xmlns:a16="http://schemas.microsoft.com/office/drawing/2014/main" id="{00000000-0008-0000-0B00-0000E0000000}"/>
            </a:ext>
          </a:extLst>
        </xdr:cNvPr>
        <xdr:cNvSpPr txBox="1">
          <a:spLocks noChangeArrowheads="1"/>
        </xdr:cNvSpPr>
      </xdr:nvSpPr>
      <xdr:spPr bwMode="auto">
        <a:xfrm>
          <a:off x="3800475" y="37690425"/>
          <a:ext cx="104775" cy="9525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00"/>
  </sheetPr>
  <dimension ref="A1:J31"/>
  <sheetViews>
    <sheetView view="pageBreakPreview" zoomScale="118" zoomScaleNormal="100" zoomScaleSheetLayoutView="118" workbookViewId="0">
      <selection activeCell="Q9" sqref="Q9"/>
    </sheetView>
  </sheetViews>
  <sheetFormatPr defaultRowHeight="14.4" x14ac:dyDescent="0.3"/>
  <cols>
    <col min="5" max="5" width="7.44140625" customWidth="1"/>
    <col min="9" max="9" width="15.44140625" customWidth="1"/>
    <col min="10" max="10" width="0.88671875" customWidth="1"/>
  </cols>
  <sheetData>
    <row r="1" spans="1:10" ht="15.6" x14ac:dyDescent="0.3">
      <c r="A1" s="1"/>
      <c r="B1" s="1"/>
      <c r="C1" s="1"/>
      <c r="D1" s="1"/>
      <c r="E1" s="1"/>
      <c r="F1" s="1"/>
      <c r="G1" s="1"/>
      <c r="H1" s="1"/>
      <c r="I1" s="1"/>
      <c r="J1" s="1"/>
    </row>
    <row r="2" spans="1:10" ht="22.8" x14ac:dyDescent="0.4">
      <c r="A2" s="2"/>
      <c r="B2" s="3"/>
      <c r="C2" s="4"/>
      <c r="D2" s="3"/>
      <c r="E2" s="3"/>
      <c r="F2" s="3"/>
      <c r="G2" s="3"/>
      <c r="H2" s="3"/>
      <c r="I2" s="3"/>
      <c r="J2" s="3"/>
    </row>
    <row r="3" spans="1:10" ht="22.8" x14ac:dyDescent="0.4">
      <c r="A3" s="3"/>
      <c r="B3" s="3"/>
      <c r="C3" s="3"/>
      <c r="D3" s="3"/>
      <c r="E3" s="3"/>
      <c r="F3" s="3"/>
      <c r="G3" s="3"/>
      <c r="H3" s="3"/>
      <c r="I3" s="3"/>
      <c r="J3" s="3"/>
    </row>
    <row r="4" spans="1:10" ht="22.8" x14ac:dyDescent="0.4">
      <c r="A4" s="3"/>
      <c r="B4" s="3"/>
      <c r="C4" s="3"/>
      <c r="D4" s="3"/>
      <c r="E4" s="3"/>
      <c r="F4" s="3"/>
      <c r="G4" s="3"/>
      <c r="H4" s="3"/>
      <c r="I4" s="3"/>
      <c r="J4" s="3"/>
    </row>
    <row r="5" spans="1:10" ht="22.8" x14ac:dyDescent="0.4">
      <c r="A5" s="3"/>
      <c r="B5" s="3"/>
      <c r="C5" s="3"/>
      <c r="D5" s="3"/>
      <c r="E5" s="3"/>
      <c r="F5" s="3"/>
      <c r="G5" s="3"/>
      <c r="H5" s="3"/>
      <c r="I5" s="3"/>
      <c r="J5" s="3"/>
    </row>
    <row r="6" spans="1:10" ht="22.8" x14ac:dyDescent="0.4">
      <c r="A6" s="3"/>
      <c r="B6" s="3"/>
      <c r="C6" s="3"/>
      <c r="D6" s="3"/>
      <c r="E6" s="3"/>
      <c r="F6" s="3"/>
      <c r="G6" s="3"/>
      <c r="H6" s="3"/>
      <c r="I6" s="3"/>
      <c r="J6" s="3"/>
    </row>
    <row r="7" spans="1:10" ht="22.8" x14ac:dyDescent="0.4">
      <c r="A7" s="3"/>
      <c r="B7" s="3"/>
      <c r="C7" s="3"/>
      <c r="D7" s="3"/>
      <c r="E7" s="3"/>
      <c r="F7" s="3"/>
      <c r="G7" s="3"/>
      <c r="H7" s="3"/>
      <c r="I7" s="3"/>
      <c r="J7" s="3"/>
    </row>
    <row r="8" spans="1:10" ht="62.25" customHeight="1" x14ac:dyDescent="0.5">
      <c r="A8" s="1527" t="s">
        <v>1329</v>
      </c>
      <c r="B8" s="1527"/>
      <c r="C8" s="1527"/>
      <c r="D8" s="1527"/>
      <c r="E8" s="1527"/>
      <c r="F8" s="1527"/>
      <c r="G8" s="1527"/>
      <c r="H8" s="1527"/>
      <c r="I8" s="1527"/>
      <c r="J8" s="1527"/>
    </row>
    <row r="9" spans="1:10" ht="28.2" x14ac:dyDescent="0.5">
      <c r="A9" s="1527" t="s">
        <v>15</v>
      </c>
      <c r="B9" s="1527"/>
      <c r="C9" s="1527"/>
      <c r="D9" s="1527"/>
      <c r="E9" s="1527"/>
      <c r="F9" s="1527"/>
      <c r="G9" s="1527"/>
      <c r="H9" s="1527"/>
      <c r="I9" s="1527"/>
      <c r="J9" s="1527"/>
    </row>
    <row r="10" spans="1:10" ht="28.2" x14ac:dyDescent="0.5">
      <c r="A10" s="1528" t="s">
        <v>1305</v>
      </c>
      <c r="B10" s="1528"/>
      <c r="C10" s="1528"/>
      <c r="D10" s="1528"/>
      <c r="E10" s="1528"/>
      <c r="F10" s="1528"/>
      <c r="G10" s="1528"/>
      <c r="H10" s="1528"/>
      <c r="I10" s="1528"/>
      <c r="J10" s="5"/>
    </row>
    <row r="11" spans="1:10" ht="28.2" x14ac:dyDescent="0.5">
      <c r="A11" s="1248"/>
      <c r="B11" s="1248"/>
      <c r="C11" s="1248"/>
      <c r="D11" s="1248"/>
      <c r="E11" s="1248"/>
      <c r="F11" s="1248"/>
      <c r="G11" s="1248"/>
      <c r="H11" s="1248"/>
      <c r="I11" s="1248"/>
      <c r="J11" s="5"/>
    </row>
    <row r="12" spans="1:10" ht="28.2" x14ac:dyDescent="0.5">
      <c r="A12" s="1248"/>
      <c r="B12" s="1248"/>
      <c r="C12" s="1248"/>
      <c r="D12" s="1248"/>
      <c r="E12" s="1248"/>
      <c r="F12" s="1248"/>
      <c r="G12" s="1248"/>
      <c r="H12" s="1248"/>
      <c r="I12" s="1248"/>
      <c r="J12" s="5"/>
    </row>
    <row r="13" spans="1:10" ht="24.6" x14ac:dyDescent="0.4">
      <c r="A13" s="218"/>
      <c r="B13" s="218"/>
      <c r="C13" s="218"/>
      <c r="D13" s="218"/>
      <c r="E13" s="218"/>
      <c r="F13" s="218"/>
      <c r="G13" s="218"/>
      <c r="H13" s="218"/>
      <c r="I13" s="218"/>
      <c r="J13" s="5"/>
    </row>
    <row r="14" spans="1:10" ht="35.4" x14ac:dyDescent="0.6">
      <c r="A14" s="1529" t="s">
        <v>1330</v>
      </c>
      <c r="B14" s="1529"/>
      <c r="C14" s="1529"/>
      <c r="D14" s="1529"/>
      <c r="E14" s="1529"/>
      <c r="F14" s="1529"/>
      <c r="G14" s="1529"/>
      <c r="H14" s="1529"/>
      <c r="I14" s="1529"/>
      <c r="J14" s="5"/>
    </row>
    <row r="15" spans="1:10" ht="35.4" x14ac:dyDescent="0.6">
      <c r="A15" s="1526" t="s">
        <v>1306</v>
      </c>
      <c r="B15" s="1526"/>
      <c r="C15" s="1526"/>
      <c r="D15" s="1526"/>
      <c r="E15" s="1526"/>
      <c r="F15" s="1526"/>
      <c r="G15" s="1526"/>
      <c r="H15" s="1526"/>
      <c r="I15" s="1526"/>
      <c r="J15" s="5"/>
    </row>
    <row r="16" spans="1:10" ht="24.6" x14ac:dyDescent="0.4">
      <c r="A16" s="218"/>
      <c r="B16" s="218"/>
      <c r="C16" s="218"/>
      <c r="D16" s="218"/>
      <c r="E16" s="218"/>
      <c r="F16" s="218"/>
      <c r="G16" s="218"/>
      <c r="H16" s="218"/>
      <c r="I16" s="218"/>
      <c r="J16" s="5"/>
    </row>
    <row r="17" spans="1:10" ht="15.6" x14ac:dyDescent="0.3">
      <c r="A17" s="6"/>
      <c r="B17" s="6"/>
      <c r="C17" s="6"/>
      <c r="D17" s="6"/>
      <c r="E17" s="6"/>
      <c r="F17" s="6"/>
      <c r="G17" s="6"/>
      <c r="H17" s="6"/>
      <c r="I17" s="6"/>
      <c r="J17" s="6"/>
    </row>
    <row r="18" spans="1:10" ht="15.6" x14ac:dyDescent="0.3">
      <c r="A18" s="6"/>
      <c r="B18" s="6"/>
      <c r="C18" s="1"/>
      <c r="D18" s="7" t="s">
        <v>0</v>
      </c>
      <c r="E18" s="6"/>
      <c r="F18" s="6"/>
      <c r="G18" s="6"/>
      <c r="H18" s="6"/>
      <c r="I18" s="6"/>
      <c r="J18" s="6"/>
    </row>
    <row r="19" spans="1:10" ht="15.6" x14ac:dyDescent="0.3">
      <c r="A19" s="6"/>
      <c r="B19" s="6"/>
      <c r="C19" s="1"/>
      <c r="D19" s="8" t="s">
        <v>1</v>
      </c>
      <c r="E19" s="6"/>
      <c r="F19" s="6"/>
      <c r="G19" s="6"/>
      <c r="H19" s="6"/>
      <c r="I19" s="6"/>
      <c r="J19" s="6"/>
    </row>
    <row r="20" spans="1:10" ht="15.6" x14ac:dyDescent="0.3">
      <c r="A20" s="6"/>
      <c r="B20" s="6"/>
      <c r="C20" s="1"/>
      <c r="D20" s="8" t="s">
        <v>2</v>
      </c>
      <c r="E20" s="6"/>
      <c r="F20" s="6"/>
      <c r="G20" s="6"/>
      <c r="H20" s="6"/>
      <c r="I20" s="6"/>
      <c r="J20" s="6"/>
    </row>
    <row r="21" spans="1:10" ht="15.6" x14ac:dyDescent="0.3">
      <c r="A21" s="6"/>
      <c r="B21" s="6"/>
      <c r="C21" s="1"/>
      <c r="D21" s="9" t="s">
        <v>3</v>
      </c>
      <c r="E21" s="6"/>
      <c r="F21" s="6"/>
      <c r="G21" s="6"/>
      <c r="H21" s="6"/>
      <c r="I21" s="6"/>
      <c r="J21" s="6"/>
    </row>
    <row r="22" spans="1:10" ht="15.6" x14ac:dyDescent="0.3">
      <c r="A22" s="6"/>
      <c r="B22" s="6"/>
      <c r="C22" s="6"/>
      <c r="D22" s="6"/>
      <c r="E22" s="6"/>
      <c r="F22" s="6"/>
      <c r="G22" s="6"/>
      <c r="H22" s="6"/>
      <c r="I22" s="6"/>
      <c r="J22" s="6"/>
    </row>
    <row r="23" spans="1:10" ht="15.6" x14ac:dyDescent="0.3">
      <c r="A23" s="7" t="s">
        <v>4</v>
      </c>
      <c r="B23" s="7"/>
      <c r="C23" s="8"/>
      <c r="D23" s="8"/>
      <c r="E23" s="8"/>
      <c r="F23" s="8"/>
      <c r="G23" s="7" t="s">
        <v>5</v>
      </c>
      <c r="H23" s="7"/>
      <c r="I23" s="8"/>
      <c r="J23" s="8"/>
    </row>
    <row r="24" spans="1:10" ht="15.6" x14ac:dyDescent="0.3">
      <c r="A24" s="8" t="s">
        <v>6</v>
      </c>
      <c r="B24" s="7"/>
      <c r="C24" s="8"/>
      <c r="D24" s="8"/>
      <c r="E24" s="8"/>
      <c r="F24" s="8"/>
      <c r="G24" s="8" t="s">
        <v>7</v>
      </c>
      <c r="H24" s="7"/>
      <c r="I24" s="8"/>
      <c r="J24" s="8"/>
    </row>
    <row r="25" spans="1:10" ht="15.6" x14ac:dyDescent="0.3">
      <c r="A25" s="8" t="s">
        <v>2</v>
      </c>
      <c r="B25" s="7"/>
      <c r="C25" s="8"/>
      <c r="D25" s="8"/>
      <c r="E25" s="8"/>
      <c r="F25" s="8"/>
      <c r="G25" s="8" t="s">
        <v>8</v>
      </c>
      <c r="H25" s="7"/>
      <c r="I25" s="8"/>
      <c r="J25" s="8"/>
    </row>
    <row r="26" spans="1:10" ht="15.6" x14ac:dyDescent="0.3">
      <c r="A26" s="9" t="s">
        <v>3</v>
      </c>
      <c r="B26" s="7"/>
      <c r="C26" s="8"/>
      <c r="D26" s="8"/>
      <c r="E26" s="8"/>
      <c r="F26" s="8"/>
      <c r="G26" s="9" t="s">
        <v>3</v>
      </c>
      <c r="H26" s="7"/>
      <c r="I26" s="8"/>
      <c r="J26" s="8"/>
    </row>
    <row r="27" spans="1:10" ht="15.6" x14ac:dyDescent="0.3">
      <c r="A27" s="9"/>
      <c r="B27" s="7"/>
      <c r="C27" s="8"/>
      <c r="D27" s="8"/>
      <c r="E27" s="8"/>
      <c r="F27" s="8"/>
      <c r="G27" s="9"/>
      <c r="H27" s="7"/>
      <c r="I27" s="8"/>
      <c r="J27" s="8"/>
    </row>
    <row r="28" spans="1:10" ht="15.6" x14ac:dyDescent="0.3">
      <c r="A28" s="7" t="s">
        <v>9</v>
      </c>
      <c r="B28" s="7"/>
      <c r="C28" s="8"/>
      <c r="D28" s="8"/>
      <c r="E28" s="8"/>
      <c r="F28" s="8"/>
      <c r="G28" s="7" t="s">
        <v>10</v>
      </c>
      <c r="H28" s="7"/>
      <c r="I28" s="8"/>
      <c r="J28" s="8"/>
    </row>
    <row r="29" spans="1:10" ht="15.6" x14ac:dyDescent="0.3">
      <c r="A29" s="8" t="s">
        <v>11</v>
      </c>
      <c r="B29" s="7"/>
      <c r="C29" s="8"/>
      <c r="D29" s="8"/>
      <c r="E29" s="8"/>
      <c r="F29" s="8"/>
      <c r="G29" s="8" t="s">
        <v>12</v>
      </c>
      <c r="H29" s="7"/>
      <c r="I29" s="8"/>
      <c r="J29" s="8"/>
    </row>
    <row r="30" spans="1:10" ht="15.6" x14ac:dyDescent="0.3">
      <c r="A30" s="8" t="s">
        <v>13</v>
      </c>
      <c r="B30" s="7"/>
      <c r="C30" s="8"/>
      <c r="D30" s="8"/>
      <c r="E30" s="8"/>
      <c r="F30" s="8"/>
      <c r="G30" s="8" t="s">
        <v>14</v>
      </c>
      <c r="H30" s="7"/>
      <c r="I30" s="8"/>
      <c r="J30" s="8"/>
    </row>
    <row r="31" spans="1:10" ht="15.6" x14ac:dyDescent="0.3">
      <c r="A31" s="9" t="s">
        <v>3</v>
      </c>
      <c r="B31" s="7"/>
      <c r="C31" s="8"/>
      <c r="D31" s="8"/>
      <c r="E31" s="8"/>
      <c r="F31" s="8"/>
      <c r="G31" s="9" t="s">
        <v>3</v>
      </c>
      <c r="H31" s="7"/>
      <c r="I31" s="8"/>
      <c r="J31" s="8"/>
    </row>
  </sheetData>
  <sheetProtection algorithmName="SHA-512" hashValue="K6BKi8rcErsiyLiMdt/Avkhp9FL0cMtAIr07hDATbQnT/ctTvvrTGxh25w/bbkefnpaUjfnv21EcKSD/4MgO1A==" saltValue="pMwlR7iJ4LGtdZkZxFqx6w==" spinCount="100000" sheet="1" objects="1" scenarios="1"/>
  <mergeCells count="5">
    <mergeCell ref="A15:I15"/>
    <mergeCell ref="A8:J8"/>
    <mergeCell ref="A9:J9"/>
    <mergeCell ref="A10:I10"/>
    <mergeCell ref="A14:I14"/>
  </mergeCells>
  <pageMargins left="0.7" right="0.7" top="0.75" bottom="0.75" header="0.3" footer="0.3"/>
  <pageSetup paperSize="9" firstPageNumber="213" orientation="portrait" useFirstPageNumber="1" r:id="rId1"/>
  <headerFooter>
    <oddFooter>&amp;C&amp;"Cambria,Bold"&amp;P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00"/>
  </sheetPr>
  <dimension ref="A1:D36"/>
  <sheetViews>
    <sheetView view="pageBreakPreview" topLeftCell="A13" zoomScaleNormal="100" zoomScaleSheetLayoutView="100" workbookViewId="0">
      <selection activeCell="F34" sqref="F34"/>
    </sheetView>
  </sheetViews>
  <sheetFormatPr defaultRowHeight="14.4" x14ac:dyDescent="0.3"/>
  <cols>
    <col min="1" max="1" width="6.44140625" customWidth="1"/>
    <col min="2" max="2" width="60.88671875" customWidth="1"/>
    <col min="3" max="3" width="16.6640625" style="217" customWidth="1"/>
    <col min="4" max="4" width="11.6640625" style="217" bestFit="1" customWidth="1"/>
    <col min="257" max="257" width="4.6640625" customWidth="1"/>
    <col min="258" max="258" width="62" customWidth="1"/>
    <col min="259" max="259" width="14.109375" customWidth="1"/>
    <col min="260" max="260" width="11.6640625" bestFit="1" customWidth="1"/>
    <col min="513" max="513" width="4.6640625" customWidth="1"/>
    <col min="514" max="514" width="62" customWidth="1"/>
    <col min="515" max="515" width="14.109375" customWidth="1"/>
    <col min="516" max="516" width="11.6640625" bestFit="1" customWidth="1"/>
    <col min="769" max="769" width="4.6640625" customWidth="1"/>
    <col min="770" max="770" width="62" customWidth="1"/>
    <col min="771" max="771" width="14.109375" customWidth="1"/>
    <col min="772" max="772" width="11.6640625" bestFit="1" customWidth="1"/>
    <col min="1025" max="1025" width="4.6640625" customWidth="1"/>
    <col min="1026" max="1026" width="62" customWidth="1"/>
    <col min="1027" max="1027" width="14.109375" customWidth="1"/>
    <col min="1028" max="1028" width="11.6640625" bestFit="1" customWidth="1"/>
    <col min="1281" max="1281" width="4.6640625" customWidth="1"/>
    <col min="1282" max="1282" width="62" customWidth="1"/>
    <col min="1283" max="1283" width="14.109375" customWidth="1"/>
    <col min="1284" max="1284" width="11.6640625" bestFit="1" customWidth="1"/>
    <col min="1537" max="1537" width="4.6640625" customWidth="1"/>
    <col min="1538" max="1538" width="62" customWidth="1"/>
    <col min="1539" max="1539" width="14.109375" customWidth="1"/>
    <col min="1540" max="1540" width="11.6640625" bestFit="1" customWidth="1"/>
    <col min="1793" max="1793" width="4.6640625" customWidth="1"/>
    <col min="1794" max="1794" width="62" customWidth="1"/>
    <col min="1795" max="1795" width="14.109375" customWidth="1"/>
    <col min="1796" max="1796" width="11.6640625" bestFit="1" customWidth="1"/>
    <col min="2049" max="2049" width="4.6640625" customWidth="1"/>
    <col min="2050" max="2050" width="62" customWidth="1"/>
    <col min="2051" max="2051" width="14.109375" customWidth="1"/>
    <col min="2052" max="2052" width="11.6640625" bestFit="1" customWidth="1"/>
    <col min="2305" max="2305" width="4.6640625" customWidth="1"/>
    <col min="2306" max="2306" width="62" customWidth="1"/>
    <col min="2307" max="2307" width="14.109375" customWidth="1"/>
    <col min="2308" max="2308" width="11.6640625" bestFit="1" customWidth="1"/>
    <col min="2561" max="2561" width="4.6640625" customWidth="1"/>
    <col min="2562" max="2562" width="62" customWidth="1"/>
    <col min="2563" max="2563" width="14.109375" customWidth="1"/>
    <col min="2564" max="2564" width="11.6640625" bestFit="1" customWidth="1"/>
    <col min="2817" max="2817" width="4.6640625" customWidth="1"/>
    <col min="2818" max="2818" width="62" customWidth="1"/>
    <col min="2819" max="2819" width="14.109375" customWidth="1"/>
    <col min="2820" max="2820" width="11.6640625" bestFit="1" customWidth="1"/>
    <col min="3073" max="3073" width="4.6640625" customWidth="1"/>
    <col min="3074" max="3074" width="62" customWidth="1"/>
    <col min="3075" max="3075" width="14.109375" customWidth="1"/>
    <col min="3076" max="3076" width="11.6640625" bestFit="1" customWidth="1"/>
    <col min="3329" max="3329" width="4.6640625" customWidth="1"/>
    <col min="3330" max="3330" width="62" customWidth="1"/>
    <col min="3331" max="3331" width="14.109375" customWidth="1"/>
    <col min="3332" max="3332" width="11.6640625" bestFit="1" customWidth="1"/>
    <col min="3585" max="3585" width="4.6640625" customWidth="1"/>
    <col min="3586" max="3586" width="62" customWidth="1"/>
    <col min="3587" max="3587" width="14.109375" customWidth="1"/>
    <col min="3588" max="3588" width="11.6640625" bestFit="1" customWidth="1"/>
    <col min="3841" max="3841" width="4.6640625" customWidth="1"/>
    <col min="3842" max="3842" width="62" customWidth="1"/>
    <col min="3843" max="3843" width="14.109375" customWidth="1"/>
    <col min="3844" max="3844" width="11.6640625" bestFit="1" customWidth="1"/>
    <col min="4097" max="4097" width="4.6640625" customWidth="1"/>
    <col min="4098" max="4098" width="62" customWidth="1"/>
    <col min="4099" max="4099" width="14.109375" customWidth="1"/>
    <col min="4100" max="4100" width="11.6640625" bestFit="1" customWidth="1"/>
    <col min="4353" max="4353" width="4.6640625" customWidth="1"/>
    <col min="4354" max="4354" width="62" customWidth="1"/>
    <col min="4355" max="4355" width="14.109375" customWidth="1"/>
    <col min="4356" max="4356" width="11.6640625" bestFit="1" customWidth="1"/>
    <col min="4609" max="4609" width="4.6640625" customWidth="1"/>
    <col min="4610" max="4610" width="62" customWidth="1"/>
    <col min="4611" max="4611" width="14.109375" customWidth="1"/>
    <col min="4612" max="4612" width="11.6640625" bestFit="1" customWidth="1"/>
    <col min="4865" max="4865" width="4.6640625" customWidth="1"/>
    <col min="4866" max="4866" width="62" customWidth="1"/>
    <col min="4867" max="4867" width="14.109375" customWidth="1"/>
    <col min="4868" max="4868" width="11.6640625" bestFit="1" customWidth="1"/>
    <col min="5121" max="5121" width="4.6640625" customWidth="1"/>
    <col min="5122" max="5122" width="62" customWidth="1"/>
    <col min="5123" max="5123" width="14.109375" customWidth="1"/>
    <col min="5124" max="5124" width="11.6640625" bestFit="1" customWidth="1"/>
    <col min="5377" max="5377" width="4.6640625" customWidth="1"/>
    <col min="5378" max="5378" width="62" customWidth="1"/>
    <col min="5379" max="5379" width="14.109375" customWidth="1"/>
    <col min="5380" max="5380" width="11.6640625" bestFit="1" customWidth="1"/>
    <col min="5633" max="5633" width="4.6640625" customWidth="1"/>
    <col min="5634" max="5634" width="62" customWidth="1"/>
    <col min="5635" max="5635" width="14.109375" customWidth="1"/>
    <col min="5636" max="5636" width="11.6640625" bestFit="1" customWidth="1"/>
    <col min="5889" max="5889" width="4.6640625" customWidth="1"/>
    <col min="5890" max="5890" width="62" customWidth="1"/>
    <col min="5891" max="5891" width="14.109375" customWidth="1"/>
    <col min="5892" max="5892" width="11.6640625" bestFit="1" customWidth="1"/>
    <col min="6145" max="6145" width="4.6640625" customWidth="1"/>
    <col min="6146" max="6146" width="62" customWidth="1"/>
    <col min="6147" max="6147" width="14.109375" customWidth="1"/>
    <col min="6148" max="6148" width="11.6640625" bestFit="1" customWidth="1"/>
    <col min="6401" max="6401" width="4.6640625" customWidth="1"/>
    <col min="6402" max="6402" width="62" customWidth="1"/>
    <col min="6403" max="6403" width="14.109375" customWidth="1"/>
    <col min="6404" max="6404" width="11.6640625" bestFit="1" customWidth="1"/>
    <col min="6657" max="6657" width="4.6640625" customWidth="1"/>
    <col min="6658" max="6658" width="62" customWidth="1"/>
    <col min="6659" max="6659" width="14.109375" customWidth="1"/>
    <col min="6660" max="6660" width="11.6640625" bestFit="1" customWidth="1"/>
    <col min="6913" max="6913" width="4.6640625" customWidth="1"/>
    <col min="6914" max="6914" width="62" customWidth="1"/>
    <col min="6915" max="6915" width="14.109375" customWidth="1"/>
    <col min="6916" max="6916" width="11.6640625" bestFit="1" customWidth="1"/>
    <col min="7169" max="7169" width="4.6640625" customWidth="1"/>
    <col min="7170" max="7170" width="62" customWidth="1"/>
    <col min="7171" max="7171" width="14.109375" customWidth="1"/>
    <col min="7172" max="7172" width="11.6640625" bestFit="1" customWidth="1"/>
    <col min="7425" max="7425" width="4.6640625" customWidth="1"/>
    <col min="7426" max="7426" width="62" customWidth="1"/>
    <col min="7427" max="7427" width="14.109375" customWidth="1"/>
    <col min="7428" max="7428" width="11.6640625" bestFit="1" customWidth="1"/>
    <col min="7681" max="7681" width="4.6640625" customWidth="1"/>
    <col min="7682" max="7682" width="62" customWidth="1"/>
    <col min="7683" max="7683" width="14.109375" customWidth="1"/>
    <col min="7684" max="7684" width="11.6640625" bestFit="1" customWidth="1"/>
    <col min="7937" max="7937" width="4.6640625" customWidth="1"/>
    <col min="7938" max="7938" width="62" customWidth="1"/>
    <col min="7939" max="7939" width="14.109375" customWidth="1"/>
    <col min="7940" max="7940" width="11.6640625" bestFit="1" customWidth="1"/>
    <col min="8193" max="8193" width="4.6640625" customWidth="1"/>
    <col min="8194" max="8194" width="62" customWidth="1"/>
    <col min="8195" max="8195" width="14.109375" customWidth="1"/>
    <col min="8196" max="8196" width="11.6640625" bestFit="1" customWidth="1"/>
    <col min="8449" max="8449" width="4.6640625" customWidth="1"/>
    <col min="8450" max="8450" width="62" customWidth="1"/>
    <col min="8451" max="8451" width="14.109375" customWidth="1"/>
    <col min="8452" max="8452" width="11.6640625" bestFit="1" customWidth="1"/>
    <col min="8705" max="8705" width="4.6640625" customWidth="1"/>
    <col min="8706" max="8706" width="62" customWidth="1"/>
    <col min="8707" max="8707" width="14.109375" customWidth="1"/>
    <col min="8708" max="8708" width="11.6640625" bestFit="1" customWidth="1"/>
    <col min="8961" max="8961" width="4.6640625" customWidth="1"/>
    <col min="8962" max="8962" width="62" customWidth="1"/>
    <col min="8963" max="8963" width="14.109375" customWidth="1"/>
    <col min="8964" max="8964" width="11.6640625" bestFit="1" customWidth="1"/>
    <col min="9217" max="9217" width="4.6640625" customWidth="1"/>
    <col min="9218" max="9218" width="62" customWidth="1"/>
    <col min="9219" max="9219" width="14.109375" customWidth="1"/>
    <col min="9220" max="9220" width="11.6640625" bestFit="1" customWidth="1"/>
    <col min="9473" max="9473" width="4.6640625" customWidth="1"/>
    <col min="9474" max="9474" width="62" customWidth="1"/>
    <col min="9475" max="9475" width="14.109375" customWidth="1"/>
    <col min="9476" max="9476" width="11.6640625" bestFit="1" customWidth="1"/>
    <col min="9729" max="9729" width="4.6640625" customWidth="1"/>
    <col min="9730" max="9730" width="62" customWidth="1"/>
    <col min="9731" max="9731" width="14.109375" customWidth="1"/>
    <col min="9732" max="9732" width="11.6640625" bestFit="1" customWidth="1"/>
    <col min="9985" max="9985" width="4.6640625" customWidth="1"/>
    <col min="9986" max="9986" width="62" customWidth="1"/>
    <col min="9987" max="9987" width="14.109375" customWidth="1"/>
    <col min="9988" max="9988" width="11.6640625" bestFit="1" customWidth="1"/>
    <col min="10241" max="10241" width="4.6640625" customWidth="1"/>
    <col min="10242" max="10242" width="62" customWidth="1"/>
    <col min="10243" max="10243" width="14.109375" customWidth="1"/>
    <col min="10244" max="10244" width="11.6640625" bestFit="1" customWidth="1"/>
    <col min="10497" max="10497" width="4.6640625" customWidth="1"/>
    <col min="10498" max="10498" width="62" customWidth="1"/>
    <col min="10499" max="10499" width="14.109375" customWidth="1"/>
    <col min="10500" max="10500" width="11.6640625" bestFit="1" customWidth="1"/>
    <col min="10753" max="10753" width="4.6640625" customWidth="1"/>
    <col min="10754" max="10754" width="62" customWidth="1"/>
    <col min="10755" max="10755" width="14.109375" customWidth="1"/>
    <col min="10756" max="10756" width="11.6640625" bestFit="1" customWidth="1"/>
    <col min="11009" max="11009" width="4.6640625" customWidth="1"/>
    <col min="11010" max="11010" width="62" customWidth="1"/>
    <col min="11011" max="11011" width="14.109375" customWidth="1"/>
    <col min="11012" max="11012" width="11.6640625" bestFit="1" customWidth="1"/>
    <col min="11265" max="11265" width="4.6640625" customWidth="1"/>
    <col min="11266" max="11266" width="62" customWidth="1"/>
    <col min="11267" max="11267" width="14.109375" customWidth="1"/>
    <col min="11268" max="11268" width="11.6640625" bestFit="1" customWidth="1"/>
    <col min="11521" max="11521" width="4.6640625" customWidth="1"/>
    <col min="11522" max="11522" width="62" customWidth="1"/>
    <col min="11523" max="11523" width="14.109375" customWidth="1"/>
    <col min="11524" max="11524" width="11.6640625" bestFit="1" customWidth="1"/>
    <col min="11777" max="11777" width="4.6640625" customWidth="1"/>
    <col min="11778" max="11778" width="62" customWidth="1"/>
    <col min="11779" max="11779" width="14.109375" customWidth="1"/>
    <col min="11780" max="11780" width="11.6640625" bestFit="1" customWidth="1"/>
    <col min="12033" max="12033" width="4.6640625" customWidth="1"/>
    <col min="12034" max="12034" width="62" customWidth="1"/>
    <col min="12035" max="12035" width="14.109375" customWidth="1"/>
    <col min="12036" max="12036" width="11.6640625" bestFit="1" customWidth="1"/>
    <col min="12289" max="12289" width="4.6640625" customWidth="1"/>
    <col min="12290" max="12290" width="62" customWidth="1"/>
    <col min="12291" max="12291" width="14.109375" customWidth="1"/>
    <col min="12292" max="12292" width="11.6640625" bestFit="1" customWidth="1"/>
    <col min="12545" max="12545" width="4.6640625" customWidth="1"/>
    <col min="12546" max="12546" width="62" customWidth="1"/>
    <col min="12547" max="12547" width="14.109375" customWidth="1"/>
    <col min="12548" max="12548" width="11.6640625" bestFit="1" customWidth="1"/>
    <col min="12801" max="12801" width="4.6640625" customWidth="1"/>
    <col min="12802" max="12802" width="62" customWidth="1"/>
    <col min="12803" max="12803" width="14.109375" customWidth="1"/>
    <col min="12804" max="12804" width="11.6640625" bestFit="1" customWidth="1"/>
    <col min="13057" max="13057" width="4.6640625" customWidth="1"/>
    <col min="13058" max="13058" width="62" customWidth="1"/>
    <col min="13059" max="13059" width="14.109375" customWidth="1"/>
    <col min="13060" max="13060" width="11.6640625" bestFit="1" customWidth="1"/>
    <col min="13313" max="13313" width="4.6640625" customWidth="1"/>
    <col min="13314" max="13314" width="62" customWidth="1"/>
    <col min="13315" max="13315" width="14.109375" customWidth="1"/>
    <col min="13316" max="13316" width="11.6640625" bestFit="1" customWidth="1"/>
    <col min="13569" max="13569" width="4.6640625" customWidth="1"/>
    <col min="13570" max="13570" width="62" customWidth="1"/>
    <col min="13571" max="13571" width="14.109375" customWidth="1"/>
    <col min="13572" max="13572" width="11.6640625" bestFit="1" customWidth="1"/>
    <col min="13825" max="13825" width="4.6640625" customWidth="1"/>
    <col min="13826" max="13826" width="62" customWidth="1"/>
    <col min="13827" max="13827" width="14.109375" customWidth="1"/>
    <col min="13828" max="13828" width="11.6640625" bestFit="1" customWidth="1"/>
    <col min="14081" max="14081" width="4.6640625" customWidth="1"/>
    <col min="14082" max="14082" width="62" customWidth="1"/>
    <col min="14083" max="14083" width="14.109375" customWidth="1"/>
    <col min="14084" max="14084" width="11.6640625" bestFit="1" customWidth="1"/>
    <col min="14337" max="14337" width="4.6640625" customWidth="1"/>
    <col min="14338" max="14338" width="62" customWidth="1"/>
    <col min="14339" max="14339" width="14.109375" customWidth="1"/>
    <col min="14340" max="14340" width="11.6640625" bestFit="1" customWidth="1"/>
    <col min="14593" max="14593" width="4.6640625" customWidth="1"/>
    <col min="14594" max="14594" width="62" customWidth="1"/>
    <col min="14595" max="14595" width="14.109375" customWidth="1"/>
    <col min="14596" max="14596" width="11.6640625" bestFit="1" customWidth="1"/>
    <col min="14849" max="14849" width="4.6640625" customWidth="1"/>
    <col min="14850" max="14850" width="62" customWidth="1"/>
    <col min="14851" max="14851" width="14.109375" customWidth="1"/>
    <col min="14852" max="14852" width="11.6640625" bestFit="1" customWidth="1"/>
    <col min="15105" max="15105" width="4.6640625" customWidth="1"/>
    <col min="15106" max="15106" width="62" customWidth="1"/>
    <col min="15107" max="15107" width="14.109375" customWidth="1"/>
    <col min="15108" max="15108" width="11.6640625" bestFit="1" customWidth="1"/>
    <col min="15361" max="15361" width="4.6640625" customWidth="1"/>
    <col min="15362" max="15362" width="62" customWidth="1"/>
    <col min="15363" max="15363" width="14.109375" customWidth="1"/>
    <col min="15364" max="15364" width="11.6640625" bestFit="1" customWidth="1"/>
    <col min="15617" max="15617" width="4.6640625" customWidth="1"/>
    <col min="15618" max="15618" width="62" customWidth="1"/>
    <col min="15619" max="15619" width="14.109375" customWidth="1"/>
    <col min="15620" max="15620" width="11.6640625" bestFit="1" customWidth="1"/>
    <col min="15873" max="15873" width="4.6640625" customWidth="1"/>
    <col min="15874" max="15874" width="62" customWidth="1"/>
    <col min="15875" max="15875" width="14.109375" customWidth="1"/>
    <col min="15876" max="15876" width="11.6640625" bestFit="1" customWidth="1"/>
    <col min="16129" max="16129" width="4.6640625" customWidth="1"/>
    <col min="16130" max="16130" width="62" customWidth="1"/>
    <col min="16131" max="16131" width="14.109375" customWidth="1"/>
    <col min="16132" max="16132" width="11.6640625" bestFit="1" customWidth="1"/>
  </cols>
  <sheetData>
    <row r="1" spans="1:4" ht="18.75" customHeight="1" x14ac:dyDescent="0.3">
      <c r="A1" s="235" t="s">
        <v>1325</v>
      </c>
    </row>
    <row r="2" spans="1:4" s="190" customFormat="1" ht="18.75" customHeight="1" x14ac:dyDescent="0.25">
      <c r="A2" s="235" t="s">
        <v>1324</v>
      </c>
      <c r="C2" s="211"/>
      <c r="D2" s="212"/>
    </row>
    <row r="3" spans="1:4" s="190" customFormat="1" ht="14.1" customHeight="1" x14ac:dyDescent="0.25">
      <c r="A3" s="238"/>
      <c r="C3" s="211"/>
      <c r="D3" s="212"/>
    </row>
    <row r="4" spans="1:4" s="190" customFormat="1" ht="14.1" customHeight="1" x14ac:dyDescent="0.25">
      <c r="A4" s="239" t="s">
        <v>1452</v>
      </c>
      <c r="B4" s="198"/>
      <c r="C4" s="213"/>
      <c r="D4" s="212"/>
    </row>
    <row r="5" spans="1:4" s="190" customFormat="1" ht="14.1" customHeight="1" x14ac:dyDescent="0.25">
      <c r="A5" s="240"/>
      <c r="B5" s="193"/>
      <c r="C5" s="214"/>
      <c r="D5" s="212"/>
    </row>
    <row r="6" spans="1:4" s="190" customFormat="1" ht="14.1" customHeight="1" x14ac:dyDescent="0.25">
      <c r="A6" s="239" t="s">
        <v>1453</v>
      </c>
      <c r="B6" s="193"/>
      <c r="C6" s="214"/>
      <c r="D6" s="212"/>
    </row>
    <row r="7" spans="1:4" s="190" customFormat="1" ht="14.1" customHeight="1" x14ac:dyDescent="0.25">
      <c r="A7" s="188"/>
      <c r="B7" s="193"/>
      <c r="C7" s="214"/>
      <c r="D7" s="212"/>
    </row>
    <row r="8" spans="1:4" s="190" customFormat="1" ht="14.1" customHeight="1" x14ac:dyDescent="0.25">
      <c r="A8" s="201" t="s">
        <v>642</v>
      </c>
      <c r="B8" s="195" t="s">
        <v>17</v>
      </c>
      <c r="C8" s="260" t="s">
        <v>345</v>
      </c>
      <c r="D8" s="212"/>
    </row>
    <row r="9" spans="1:4" s="190" customFormat="1" ht="14.1" customHeight="1" x14ac:dyDescent="0.25">
      <c r="A9" s="194" t="s">
        <v>647</v>
      </c>
      <c r="B9" s="200"/>
      <c r="C9" s="206" t="s">
        <v>18</v>
      </c>
      <c r="D9" s="212"/>
    </row>
    <row r="10" spans="1:4" s="190" customFormat="1" ht="14.1" customHeight="1" x14ac:dyDescent="0.25">
      <c r="A10" s="201"/>
      <c r="B10" s="199"/>
      <c r="C10" s="261"/>
      <c r="D10" s="212"/>
    </row>
    <row r="11" spans="1:4" s="190" customFormat="1" ht="14.1" customHeight="1" x14ac:dyDescent="0.25">
      <c r="A11" s="95">
        <v>1</v>
      </c>
      <c r="B11" s="479" t="s">
        <v>1496</v>
      </c>
      <c r="C11" s="261">
        <f>'MEP INSTALLATIONS'!F1195</f>
        <v>0</v>
      </c>
      <c r="D11" s="212"/>
    </row>
    <row r="12" spans="1:4" s="190" customFormat="1" ht="14.1" customHeight="1" x14ac:dyDescent="0.25">
      <c r="A12" s="95"/>
      <c r="B12" s="479"/>
      <c r="C12" s="261"/>
      <c r="D12" s="212"/>
    </row>
    <row r="13" spans="1:4" s="190" customFormat="1" ht="14.1" customHeight="1" x14ac:dyDescent="0.25">
      <c r="A13" s="95">
        <v>2</v>
      </c>
      <c r="B13" s="392" t="s">
        <v>1497</v>
      </c>
      <c r="C13" s="261">
        <f>'MEP INSTALLATIONS'!F1197</f>
        <v>0</v>
      </c>
      <c r="D13" s="212"/>
    </row>
    <row r="14" spans="1:4" s="190" customFormat="1" ht="14.1" customHeight="1" x14ac:dyDescent="0.25">
      <c r="A14" s="95"/>
      <c r="B14" s="479"/>
      <c r="C14" s="261"/>
      <c r="D14" s="212"/>
    </row>
    <row r="15" spans="1:4" s="190" customFormat="1" ht="14.1" customHeight="1" x14ac:dyDescent="0.25">
      <c r="A15" s="95">
        <v>3</v>
      </c>
      <c r="B15" s="392" t="s">
        <v>1498</v>
      </c>
      <c r="C15" s="261">
        <f>'MEP INSTALLATIONS'!F1199</f>
        <v>0</v>
      </c>
      <c r="D15" s="212"/>
    </row>
    <row r="16" spans="1:4" s="190" customFormat="1" ht="14.1" customHeight="1" x14ac:dyDescent="0.25">
      <c r="A16" s="95"/>
      <c r="B16" s="479"/>
      <c r="C16" s="261"/>
      <c r="D16" s="212"/>
    </row>
    <row r="17" spans="1:4" s="190" customFormat="1" ht="14.1" customHeight="1" x14ac:dyDescent="0.25">
      <c r="A17" s="95">
        <v>4</v>
      </c>
      <c r="B17" s="392" t="s">
        <v>1499</v>
      </c>
      <c r="C17" s="261">
        <f>'MEP INSTALLATIONS'!F1201</f>
        <v>0</v>
      </c>
      <c r="D17" s="212"/>
    </row>
    <row r="18" spans="1:4" s="190" customFormat="1" ht="14.1" customHeight="1" x14ac:dyDescent="0.25">
      <c r="A18" s="95"/>
      <c r="B18" s="479"/>
      <c r="C18" s="261"/>
      <c r="D18" s="212"/>
    </row>
    <row r="19" spans="1:4" s="190" customFormat="1" ht="14.1" customHeight="1" x14ac:dyDescent="0.25">
      <c r="A19" s="95">
        <v>5</v>
      </c>
      <c r="B19" s="392" t="s">
        <v>1500</v>
      </c>
      <c r="C19" s="261">
        <f>'MEP INSTALLATIONS'!F1203</f>
        <v>0</v>
      </c>
      <c r="D19" s="212"/>
    </row>
    <row r="20" spans="1:4" s="190" customFormat="1" ht="14.1" customHeight="1" x14ac:dyDescent="0.25">
      <c r="A20" s="95"/>
      <c r="B20" s="479"/>
      <c r="C20" s="261"/>
      <c r="D20" s="212"/>
    </row>
    <row r="21" spans="1:4" s="190" customFormat="1" ht="14.1" customHeight="1" x14ac:dyDescent="0.25">
      <c r="A21" s="95">
        <v>6</v>
      </c>
      <c r="B21" s="392" t="s">
        <v>1501</v>
      </c>
      <c r="C21" s="261">
        <f>'MEP INSTALLATIONS'!F1205</f>
        <v>0</v>
      </c>
      <c r="D21" s="212"/>
    </row>
    <row r="22" spans="1:4" s="190" customFormat="1" ht="14.1" customHeight="1" x14ac:dyDescent="0.25">
      <c r="A22" s="95"/>
      <c r="B22" s="479"/>
      <c r="C22" s="261"/>
      <c r="D22" s="212"/>
    </row>
    <row r="23" spans="1:4" s="190" customFormat="1" ht="14.1" customHeight="1" x14ac:dyDescent="0.25">
      <c r="A23" s="95">
        <v>7</v>
      </c>
      <c r="B23" s="479" t="s">
        <v>1502</v>
      </c>
      <c r="C23" s="261">
        <f>'MEP INSTALLATIONS'!F1207</f>
        <v>0</v>
      </c>
      <c r="D23" s="212"/>
    </row>
    <row r="24" spans="1:4" s="190" customFormat="1" ht="14.1" customHeight="1" x14ac:dyDescent="0.25">
      <c r="A24" s="95"/>
      <c r="B24" s="479"/>
      <c r="C24" s="261"/>
      <c r="D24" s="212"/>
    </row>
    <row r="25" spans="1:4" s="190" customFormat="1" ht="14.1" customHeight="1" x14ac:dyDescent="0.25">
      <c r="A25" s="95">
        <v>8</v>
      </c>
      <c r="B25" s="479" t="s">
        <v>1503</v>
      </c>
      <c r="C25" s="261">
        <f>'MEP INSTALLATIONS'!F1209</f>
        <v>0</v>
      </c>
      <c r="D25" s="212"/>
    </row>
    <row r="26" spans="1:4" s="190" customFormat="1" ht="14.1" customHeight="1" x14ac:dyDescent="0.25">
      <c r="A26" s="95"/>
      <c r="B26" s="479"/>
      <c r="C26" s="261"/>
      <c r="D26" s="212"/>
    </row>
    <row r="27" spans="1:4" s="190" customFormat="1" ht="14.1" customHeight="1" x14ac:dyDescent="0.25">
      <c r="A27" s="95">
        <v>9</v>
      </c>
      <c r="B27" s="479" t="s">
        <v>1504</v>
      </c>
      <c r="C27" s="261">
        <f>'MEP INSTALLATIONS'!F1211</f>
        <v>0</v>
      </c>
      <c r="D27" s="212"/>
    </row>
    <row r="28" spans="1:4" s="190" customFormat="1" ht="14.1" customHeight="1" x14ac:dyDescent="0.25">
      <c r="A28" s="95"/>
      <c r="B28" s="479"/>
      <c r="C28" s="261"/>
      <c r="D28" s="212"/>
    </row>
    <row r="29" spans="1:4" s="190" customFormat="1" ht="14.1" customHeight="1" x14ac:dyDescent="0.25">
      <c r="A29" s="95">
        <v>10</v>
      </c>
      <c r="B29" s="479" t="s">
        <v>1505</v>
      </c>
      <c r="C29" s="261">
        <f>'MEP INSTALLATIONS'!F1213</f>
        <v>0</v>
      </c>
      <c r="D29" s="212"/>
    </row>
    <row r="30" spans="1:4" s="190" customFormat="1" ht="14.1" customHeight="1" x14ac:dyDescent="0.25">
      <c r="A30" s="95"/>
      <c r="B30" s="479"/>
      <c r="C30" s="261"/>
      <c r="D30" s="212"/>
    </row>
    <row r="31" spans="1:4" s="190" customFormat="1" ht="14.1" customHeight="1" x14ac:dyDescent="0.25">
      <c r="A31" s="95">
        <v>11</v>
      </c>
      <c r="B31" s="479" t="s">
        <v>1506</v>
      </c>
      <c r="C31" s="261">
        <f>'MEP INSTALLATIONS'!F1215</f>
        <v>500</v>
      </c>
      <c r="D31" s="212"/>
    </row>
    <row r="32" spans="1:4" s="190" customFormat="1" ht="14.1" customHeight="1" x14ac:dyDescent="0.25">
      <c r="A32" s="95"/>
      <c r="B32" s="199"/>
      <c r="C32" s="261"/>
      <c r="D32" s="212"/>
    </row>
    <row r="33" spans="1:4" s="190" customFormat="1" ht="14.1" customHeight="1" x14ac:dyDescent="0.25">
      <c r="A33" s="95"/>
      <c r="B33" s="199"/>
      <c r="C33" s="261"/>
      <c r="D33" s="212"/>
    </row>
    <row r="34" spans="1:4" s="190" customFormat="1" ht="14.1" customHeight="1" x14ac:dyDescent="0.25">
      <c r="A34" s="195"/>
      <c r="B34" s="202"/>
      <c r="C34" s="260"/>
      <c r="D34" s="212"/>
    </row>
    <row r="35" spans="1:4" s="197" customFormat="1" ht="14.1" customHeight="1" thickBot="1" x14ac:dyDescent="0.3">
      <c r="A35" s="196" t="s">
        <v>766</v>
      </c>
      <c r="B35" s="203" t="s">
        <v>1456</v>
      </c>
      <c r="C35" s="262">
        <f>SUM(C10:C33)</f>
        <v>500</v>
      </c>
      <c r="D35" s="215"/>
    </row>
    <row r="36" spans="1:4" s="190" customFormat="1" ht="14.1" customHeight="1" thickTop="1" x14ac:dyDescent="0.25">
      <c r="A36" s="188"/>
      <c r="B36" s="189"/>
      <c r="C36" s="216"/>
      <c r="D36" s="212"/>
    </row>
  </sheetData>
  <sheetProtection algorithmName="SHA-512" hashValue="K3txANkfrrAoGKWDDEwN0YaCL1Ijhjy09YXdsfJJ2iYH/L4lm/paF/fg8T9E198GYESd2JrCy+Di2T13ceu27Q==" saltValue="BPmhTCj3yfaOGXhzJ4z0DA==" spinCount="100000" sheet="1" objects="1" scenarios="1"/>
  <pageMargins left="0.7" right="0.7" top="0.75" bottom="0.75" header="0.3" footer="0.3"/>
  <pageSetup paperSize="9" firstPageNumber="274" orientation="portrait" useFirstPageNumber="1" r:id="rId1"/>
  <headerFooter>
    <oddFooter>&amp;L&amp;"Cambria,Bold"MEP Summary&amp;C&amp;P&amp;R&amp;"Cambria,Bold"Gedox Associates</oddFooter>
  </headerFooter>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BA06B1"/>
  </sheetPr>
  <dimension ref="A1:I57"/>
  <sheetViews>
    <sheetView view="pageBreakPreview" topLeftCell="A22" zoomScale="118" zoomScaleNormal="100" zoomScaleSheetLayoutView="118" workbookViewId="0">
      <selection activeCell="J18" sqref="J18"/>
    </sheetView>
  </sheetViews>
  <sheetFormatPr defaultRowHeight="14.4" x14ac:dyDescent="0.3"/>
  <cols>
    <col min="9" max="9" width="10.88671875" customWidth="1"/>
  </cols>
  <sheetData>
    <row r="1" spans="1:9" x14ac:dyDescent="0.3">
      <c r="A1" s="91"/>
      <c r="B1" s="91"/>
      <c r="C1" s="91"/>
      <c r="D1" s="91"/>
      <c r="E1" s="91"/>
      <c r="F1" s="91"/>
      <c r="G1" s="91"/>
      <c r="H1" s="91"/>
      <c r="I1" s="91"/>
    </row>
    <row r="2" spans="1:9" x14ac:dyDescent="0.3">
      <c r="A2" s="91"/>
      <c r="B2" s="91"/>
      <c r="C2" s="91"/>
      <c r="D2" s="91"/>
      <c r="E2" s="91"/>
      <c r="F2" s="91"/>
      <c r="G2" s="91"/>
      <c r="H2" s="91"/>
      <c r="I2" s="91"/>
    </row>
    <row r="3" spans="1:9" x14ac:dyDescent="0.3">
      <c r="A3" s="91"/>
      <c r="B3" s="91"/>
      <c r="C3" s="91"/>
      <c r="D3" s="91"/>
      <c r="E3" s="91"/>
      <c r="F3" s="91"/>
      <c r="G3" s="91"/>
      <c r="H3" s="91"/>
      <c r="I3" s="91"/>
    </row>
    <row r="4" spans="1:9" x14ac:dyDescent="0.3">
      <c r="A4" s="91"/>
      <c r="B4" s="91"/>
      <c r="C4" s="91"/>
      <c r="D4" s="91"/>
      <c r="E4" s="91"/>
      <c r="F4" s="91"/>
      <c r="G4" s="91"/>
      <c r="H4" s="91"/>
      <c r="I4" s="91"/>
    </row>
    <row r="5" spans="1:9" x14ac:dyDescent="0.3">
      <c r="A5" s="91"/>
      <c r="B5" s="91"/>
      <c r="C5" s="91"/>
      <c r="D5" s="91"/>
      <c r="E5" s="91"/>
      <c r="F5" s="91"/>
      <c r="G5" s="91"/>
      <c r="H5" s="91"/>
      <c r="I5" s="91"/>
    </row>
    <row r="6" spans="1:9" x14ac:dyDescent="0.3">
      <c r="A6" s="91"/>
      <c r="B6" s="91"/>
      <c r="C6" s="91"/>
      <c r="D6" s="91"/>
      <c r="E6" s="91"/>
      <c r="F6" s="91"/>
      <c r="G6" s="91"/>
      <c r="H6" s="91"/>
      <c r="I6" s="91"/>
    </row>
    <row r="7" spans="1:9" x14ac:dyDescent="0.3">
      <c r="A7" s="91"/>
      <c r="B7" s="91"/>
      <c r="C7" s="91"/>
      <c r="D7" s="91"/>
      <c r="E7" s="91"/>
      <c r="F7" s="91"/>
      <c r="G7" s="91"/>
      <c r="H7" s="91"/>
      <c r="I7" s="91"/>
    </row>
    <row r="8" spans="1:9" x14ac:dyDescent="0.3">
      <c r="A8" s="91"/>
      <c r="B8" s="91"/>
      <c r="C8" s="91"/>
      <c r="D8" s="91"/>
      <c r="E8" s="91"/>
      <c r="F8" s="91"/>
      <c r="G8" s="91"/>
      <c r="H8" s="91"/>
      <c r="I8" s="91"/>
    </row>
    <row r="9" spans="1:9" x14ac:dyDescent="0.3">
      <c r="A9" s="91"/>
      <c r="B9" s="91"/>
      <c r="C9" s="91"/>
      <c r="D9" s="91"/>
      <c r="E9" s="91"/>
      <c r="F9" s="91"/>
      <c r="G9" s="91"/>
      <c r="H9" s="91"/>
      <c r="I9" s="91"/>
    </row>
    <row r="10" spans="1:9" x14ac:dyDescent="0.3">
      <c r="A10" s="91"/>
      <c r="B10" s="91"/>
      <c r="C10" s="91"/>
      <c r="D10" s="91"/>
      <c r="E10" s="91"/>
      <c r="F10" s="91"/>
      <c r="G10" s="91"/>
      <c r="H10" s="91"/>
      <c r="I10" s="91"/>
    </row>
    <row r="11" spans="1:9" x14ac:dyDescent="0.3">
      <c r="A11" s="91"/>
      <c r="B11" s="91"/>
      <c r="C11" s="91"/>
      <c r="D11" s="91"/>
      <c r="E11" s="91"/>
      <c r="F11" s="91"/>
      <c r="G11" s="91"/>
      <c r="H11" s="91"/>
      <c r="I11" s="91"/>
    </row>
    <row r="12" spans="1:9" x14ac:dyDescent="0.3">
      <c r="A12" s="91"/>
      <c r="B12" s="91"/>
      <c r="C12" s="91"/>
      <c r="D12" s="91"/>
      <c r="E12" s="91"/>
      <c r="F12" s="91"/>
      <c r="G12" s="91"/>
      <c r="H12" s="91"/>
      <c r="I12" s="91"/>
    </row>
    <row r="13" spans="1:9" x14ac:dyDescent="0.3">
      <c r="A13" s="91"/>
      <c r="B13" s="91"/>
      <c r="C13" s="91"/>
      <c r="D13" s="91"/>
      <c r="E13" s="91"/>
      <c r="F13" s="91"/>
      <c r="G13" s="91"/>
      <c r="H13" s="91"/>
      <c r="I13" s="91"/>
    </row>
    <row r="14" spans="1:9" x14ac:dyDescent="0.3">
      <c r="A14" s="91"/>
      <c r="B14" s="91"/>
      <c r="C14" s="91"/>
      <c r="D14" s="91"/>
      <c r="E14" s="91"/>
      <c r="F14" s="91"/>
      <c r="G14" s="91"/>
      <c r="H14" s="91"/>
      <c r="I14" s="91"/>
    </row>
    <row r="15" spans="1:9" x14ac:dyDescent="0.3">
      <c r="A15" s="91"/>
      <c r="B15" s="91"/>
      <c r="C15" s="91"/>
      <c r="D15" s="91"/>
      <c r="E15" s="91"/>
      <c r="F15" s="91"/>
      <c r="G15" s="91"/>
      <c r="H15" s="91"/>
      <c r="I15" s="91"/>
    </row>
    <row r="16" spans="1:9" x14ac:dyDescent="0.3">
      <c r="A16" s="91"/>
      <c r="B16" s="91"/>
      <c r="C16" s="91"/>
      <c r="D16" s="91"/>
      <c r="E16" s="91"/>
      <c r="F16" s="91"/>
      <c r="G16" s="91"/>
      <c r="H16" s="91"/>
      <c r="I16" s="91"/>
    </row>
    <row r="17" spans="1:9" x14ac:dyDescent="0.3">
      <c r="A17" s="91"/>
      <c r="B17" s="91"/>
      <c r="C17" s="91"/>
      <c r="D17" s="91"/>
      <c r="E17" s="91"/>
      <c r="F17" s="91"/>
      <c r="G17" s="91"/>
      <c r="H17" s="91"/>
      <c r="I17" s="91"/>
    </row>
    <row r="18" spans="1:9" x14ac:dyDescent="0.3">
      <c r="A18" s="91"/>
      <c r="B18" s="91"/>
      <c r="C18" s="91"/>
      <c r="D18" s="91"/>
      <c r="E18" s="91"/>
      <c r="F18" s="91"/>
      <c r="G18" s="91"/>
      <c r="H18" s="91"/>
      <c r="I18" s="91"/>
    </row>
    <row r="19" spans="1:9" x14ac:dyDescent="0.3">
      <c r="A19" s="91"/>
      <c r="B19" s="91"/>
      <c r="C19" s="91"/>
      <c r="D19" s="91"/>
      <c r="E19" s="91"/>
      <c r="F19" s="91"/>
      <c r="G19" s="91"/>
      <c r="H19" s="91"/>
      <c r="I19" s="91"/>
    </row>
    <row r="20" spans="1:9" x14ac:dyDescent="0.3">
      <c r="A20" s="91"/>
      <c r="B20" s="91"/>
      <c r="C20" s="91"/>
      <c r="D20" s="91"/>
      <c r="E20" s="91"/>
      <c r="F20" s="91"/>
      <c r="G20" s="91"/>
      <c r="H20" s="91"/>
      <c r="I20" s="91"/>
    </row>
    <row r="21" spans="1:9" x14ac:dyDescent="0.3">
      <c r="A21" s="91"/>
      <c r="B21" s="91"/>
      <c r="C21" s="91"/>
      <c r="D21" s="91"/>
      <c r="E21" s="91"/>
      <c r="F21" s="91"/>
      <c r="G21" s="91"/>
      <c r="H21" s="91"/>
      <c r="I21" s="91"/>
    </row>
    <row r="22" spans="1:9" x14ac:dyDescent="0.3">
      <c r="A22" s="92"/>
      <c r="B22" s="92"/>
      <c r="C22" s="93"/>
      <c r="D22" s="93"/>
      <c r="E22" s="93"/>
      <c r="F22" s="93"/>
      <c r="G22" s="93"/>
      <c r="H22" s="92"/>
      <c r="I22" s="92"/>
    </row>
    <row r="23" spans="1:9" ht="30" x14ac:dyDescent="0.5">
      <c r="A23" s="1538" t="s">
        <v>213</v>
      </c>
      <c r="B23" s="1538"/>
      <c r="C23" s="1538"/>
      <c r="D23" s="1538"/>
      <c r="E23" s="1538"/>
      <c r="F23" s="1538"/>
      <c r="G23" s="1538"/>
      <c r="H23" s="1538"/>
      <c r="I23" s="1538"/>
    </row>
    <row r="24" spans="1:9" ht="28.2" x14ac:dyDescent="0.5">
      <c r="A24" s="1539" t="s">
        <v>201</v>
      </c>
      <c r="B24" s="1539"/>
      <c r="C24" s="1539"/>
      <c r="D24" s="1539"/>
      <c r="E24" s="1539"/>
      <c r="F24" s="1539"/>
      <c r="G24" s="1539"/>
      <c r="H24" s="1539"/>
      <c r="I24" s="1539"/>
    </row>
    <row r="25" spans="1:9" x14ac:dyDescent="0.3">
      <c r="A25" s="92"/>
      <c r="B25" s="92"/>
      <c r="C25" s="94"/>
      <c r="D25" s="94"/>
      <c r="E25" s="94"/>
      <c r="F25" s="94"/>
      <c r="G25" s="94"/>
      <c r="H25" s="92"/>
      <c r="I25" s="92"/>
    </row>
    <row r="26" spans="1:9" x14ac:dyDescent="0.3">
      <c r="A26" s="92"/>
      <c r="B26" s="92"/>
      <c r="C26" s="91"/>
      <c r="D26" s="91"/>
      <c r="E26" s="91"/>
      <c r="F26" s="91"/>
      <c r="G26" s="91"/>
      <c r="H26" s="92"/>
      <c r="I26" s="92"/>
    </row>
    <row r="27" spans="1:9" x14ac:dyDescent="0.3">
      <c r="A27" s="91"/>
      <c r="B27" s="91"/>
      <c r="C27" s="91"/>
      <c r="D27" s="91"/>
      <c r="E27" s="91"/>
      <c r="F27" s="91"/>
      <c r="G27" s="91"/>
      <c r="H27" s="91"/>
      <c r="I27" s="91"/>
    </row>
    <row r="28" spans="1:9" x14ac:dyDescent="0.3">
      <c r="A28" s="91"/>
      <c r="B28" s="91"/>
      <c r="C28" s="91"/>
      <c r="D28" s="91"/>
      <c r="E28" s="91"/>
      <c r="F28" s="91"/>
      <c r="G28" s="91"/>
      <c r="H28" s="91"/>
      <c r="I28" s="91"/>
    </row>
    <row r="29" spans="1:9" x14ac:dyDescent="0.3">
      <c r="A29" s="91"/>
      <c r="B29" s="91"/>
      <c r="C29" s="91"/>
      <c r="D29" s="91"/>
      <c r="E29" s="91"/>
      <c r="F29" s="91"/>
      <c r="G29" s="91"/>
      <c r="H29" s="91"/>
      <c r="I29" s="91"/>
    </row>
    <row r="30" spans="1:9" x14ac:dyDescent="0.3">
      <c r="A30" s="91"/>
      <c r="B30" s="91"/>
      <c r="C30" s="91"/>
      <c r="D30" s="91"/>
      <c r="E30" s="91"/>
      <c r="F30" s="91"/>
      <c r="G30" s="91"/>
      <c r="H30" s="91"/>
      <c r="I30" s="91"/>
    </row>
    <row r="31" spans="1:9" x14ac:dyDescent="0.3">
      <c r="A31" s="91"/>
      <c r="B31" s="91"/>
      <c r="C31" s="91"/>
      <c r="D31" s="91"/>
      <c r="E31" s="91"/>
      <c r="F31" s="91"/>
      <c r="G31" s="91"/>
      <c r="H31" s="91"/>
      <c r="I31" s="91"/>
    </row>
    <row r="32" spans="1:9" x14ac:dyDescent="0.3">
      <c r="A32" s="91"/>
      <c r="B32" s="91"/>
      <c r="C32" s="91"/>
      <c r="D32" s="91"/>
      <c r="E32" s="91"/>
      <c r="F32" s="91"/>
      <c r="G32" s="91"/>
      <c r="H32" s="91"/>
      <c r="I32" s="91"/>
    </row>
    <row r="33" spans="1:9" x14ac:dyDescent="0.3">
      <c r="A33" s="91"/>
      <c r="B33" s="91"/>
      <c r="C33" s="91"/>
      <c r="D33" s="91"/>
      <c r="E33" s="91"/>
      <c r="F33" s="91"/>
      <c r="G33" s="91"/>
      <c r="H33" s="91"/>
      <c r="I33" s="91"/>
    </row>
    <row r="34" spans="1:9" x14ac:dyDescent="0.3">
      <c r="A34" s="91"/>
      <c r="B34" s="91"/>
      <c r="C34" s="91"/>
      <c r="D34" s="91"/>
      <c r="E34" s="91"/>
      <c r="F34" s="91"/>
      <c r="G34" s="91"/>
      <c r="H34" s="91"/>
      <c r="I34" s="91"/>
    </row>
    <row r="35" spans="1:9" x14ac:dyDescent="0.3">
      <c r="A35" s="91"/>
      <c r="B35" s="91"/>
      <c r="C35" s="91"/>
      <c r="D35" s="91"/>
      <c r="E35" s="91"/>
      <c r="F35" s="91"/>
      <c r="G35" s="91"/>
      <c r="H35" s="91"/>
      <c r="I35" s="91"/>
    </row>
    <row r="36" spans="1:9" x14ac:dyDescent="0.3">
      <c r="A36" s="91"/>
      <c r="B36" s="91"/>
      <c r="C36" s="91"/>
      <c r="D36" s="91"/>
      <c r="E36" s="91"/>
      <c r="F36" s="91"/>
      <c r="G36" s="91"/>
      <c r="H36" s="91"/>
      <c r="I36" s="91"/>
    </row>
    <row r="37" spans="1:9" x14ac:dyDescent="0.3">
      <c r="A37" s="91"/>
      <c r="B37" s="91"/>
      <c r="C37" s="91"/>
      <c r="D37" s="91"/>
      <c r="E37" s="91"/>
      <c r="F37" s="91"/>
      <c r="G37" s="91"/>
      <c r="H37" s="91"/>
      <c r="I37" s="91"/>
    </row>
    <row r="38" spans="1:9" x14ac:dyDescent="0.3">
      <c r="A38" s="91"/>
      <c r="B38" s="91"/>
      <c r="C38" s="91"/>
      <c r="D38" s="91"/>
      <c r="E38" s="91"/>
      <c r="F38" s="91"/>
      <c r="G38" s="91"/>
      <c r="H38" s="91"/>
      <c r="I38" s="91"/>
    </row>
    <row r="39" spans="1:9" x14ac:dyDescent="0.3">
      <c r="A39" s="91"/>
      <c r="B39" s="91"/>
      <c r="C39" s="91"/>
      <c r="D39" s="91"/>
      <c r="E39" s="91"/>
      <c r="F39" s="91"/>
      <c r="G39" s="91"/>
      <c r="H39" s="91"/>
      <c r="I39" s="91"/>
    </row>
    <row r="40" spans="1:9" x14ac:dyDescent="0.3">
      <c r="A40" s="91"/>
      <c r="B40" s="91"/>
      <c r="C40" s="91"/>
      <c r="D40" s="91"/>
      <c r="E40" s="91"/>
      <c r="F40" s="91"/>
      <c r="G40" s="91"/>
      <c r="H40" s="91"/>
      <c r="I40" s="91"/>
    </row>
    <row r="41" spans="1:9" x14ac:dyDescent="0.3">
      <c r="A41" s="91"/>
      <c r="B41" s="91"/>
      <c r="C41" s="91"/>
      <c r="D41" s="91"/>
      <c r="E41" s="91"/>
      <c r="F41" s="91"/>
      <c r="G41" s="91"/>
      <c r="H41" s="91"/>
      <c r="I41" s="91"/>
    </row>
    <row r="42" spans="1:9" x14ac:dyDescent="0.3">
      <c r="A42" s="91"/>
      <c r="B42" s="91"/>
      <c r="C42" s="91"/>
      <c r="D42" s="91"/>
      <c r="E42" s="91"/>
      <c r="F42" s="91"/>
      <c r="G42" s="91"/>
      <c r="H42" s="91"/>
      <c r="I42" s="91"/>
    </row>
    <row r="43" spans="1:9" x14ac:dyDescent="0.3">
      <c r="A43" s="91"/>
      <c r="B43" s="91"/>
      <c r="C43" s="91"/>
      <c r="D43" s="91"/>
      <c r="E43" s="91"/>
      <c r="F43" s="91"/>
      <c r="G43" s="91"/>
      <c r="H43" s="91"/>
      <c r="I43" s="91"/>
    </row>
    <row r="44" spans="1:9" x14ac:dyDescent="0.3">
      <c r="A44" s="91"/>
      <c r="B44" s="91"/>
      <c r="C44" s="91"/>
      <c r="D44" s="91"/>
      <c r="E44" s="91"/>
      <c r="F44" s="91"/>
      <c r="G44" s="91"/>
      <c r="H44" s="91"/>
      <c r="I44" s="91"/>
    </row>
    <row r="45" spans="1:9" x14ac:dyDescent="0.3">
      <c r="A45" s="91"/>
      <c r="B45" s="91"/>
      <c r="C45" s="91"/>
      <c r="D45" s="91"/>
      <c r="E45" s="91"/>
      <c r="F45" s="91"/>
      <c r="G45" s="91"/>
      <c r="H45" s="91"/>
      <c r="I45" s="91"/>
    </row>
    <row r="46" spans="1:9" x14ac:dyDescent="0.3">
      <c r="A46" s="91"/>
      <c r="B46" s="91"/>
      <c r="C46" s="91"/>
      <c r="D46" s="91"/>
      <c r="E46" s="91"/>
      <c r="F46" s="91"/>
      <c r="G46" s="91"/>
      <c r="H46" s="91"/>
      <c r="I46" s="91"/>
    </row>
    <row r="47" spans="1:9" x14ac:dyDescent="0.3">
      <c r="A47" s="91"/>
      <c r="B47" s="91"/>
      <c r="C47" s="91"/>
      <c r="D47" s="91"/>
      <c r="E47" s="91"/>
      <c r="F47" s="91"/>
      <c r="G47" s="91"/>
      <c r="H47" s="91"/>
      <c r="I47" s="91"/>
    </row>
    <row r="48" spans="1:9" x14ac:dyDescent="0.3">
      <c r="A48" s="91"/>
      <c r="B48" s="91"/>
      <c r="C48" s="91"/>
      <c r="D48" s="91"/>
      <c r="E48" s="91"/>
      <c r="F48" s="91"/>
      <c r="G48" s="91"/>
      <c r="H48" s="91"/>
      <c r="I48" s="91"/>
    </row>
    <row r="49" spans="1:9" x14ac:dyDescent="0.3">
      <c r="A49" s="91"/>
      <c r="B49" s="91"/>
      <c r="C49" s="91"/>
      <c r="D49" s="91"/>
      <c r="E49" s="91"/>
      <c r="F49" s="91"/>
      <c r="G49" s="91"/>
      <c r="H49" s="91"/>
      <c r="I49" s="91"/>
    </row>
    <row r="50" spans="1:9" x14ac:dyDescent="0.3">
      <c r="A50" s="91"/>
      <c r="B50" s="91"/>
      <c r="C50" s="91"/>
      <c r="D50" s="91"/>
      <c r="E50" s="91"/>
      <c r="F50" s="91"/>
      <c r="G50" s="91"/>
      <c r="H50" s="91"/>
      <c r="I50" s="91"/>
    </row>
    <row r="51" spans="1:9" x14ac:dyDescent="0.3">
      <c r="A51" s="91"/>
      <c r="B51" s="91"/>
      <c r="C51" s="91"/>
      <c r="D51" s="91"/>
      <c r="E51" s="91"/>
      <c r="F51" s="91"/>
      <c r="G51" s="91"/>
      <c r="H51" s="91"/>
      <c r="I51" s="91"/>
    </row>
    <row r="52" spans="1:9" x14ac:dyDescent="0.3">
      <c r="A52" s="91"/>
      <c r="B52" s="91"/>
      <c r="C52" s="91"/>
      <c r="D52" s="91"/>
      <c r="E52" s="91"/>
      <c r="F52" s="91"/>
      <c r="G52" s="91"/>
      <c r="H52" s="91"/>
      <c r="I52" s="91"/>
    </row>
    <row r="53" spans="1:9" x14ac:dyDescent="0.3">
      <c r="A53" s="91"/>
      <c r="B53" s="91"/>
      <c r="C53" s="91"/>
      <c r="D53" s="91"/>
      <c r="E53" s="91"/>
      <c r="F53" s="91"/>
      <c r="G53" s="91"/>
      <c r="H53" s="91"/>
      <c r="I53" s="91"/>
    </row>
    <row r="54" spans="1:9" x14ac:dyDescent="0.3">
      <c r="A54" s="91"/>
      <c r="B54" s="91"/>
      <c r="C54" s="91"/>
      <c r="D54" s="91"/>
      <c r="E54" s="91"/>
      <c r="F54" s="91"/>
      <c r="G54" s="91"/>
      <c r="H54" s="91"/>
      <c r="I54" s="91"/>
    </row>
    <row r="55" spans="1:9" x14ac:dyDescent="0.3">
      <c r="A55" s="91"/>
      <c r="B55" s="91"/>
      <c r="C55" s="91"/>
      <c r="D55" s="91"/>
      <c r="E55" s="91"/>
      <c r="F55" s="91"/>
      <c r="G55" s="91"/>
      <c r="H55" s="91"/>
      <c r="I55" s="91"/>
    </row>
    <row r="56" spans="1:9" x14ac:dyDescent="0.3">
      <c r="A56" s="91"/>
      <c r="B56" s="91"/>
      <c r="C56" s="91"/>
      <c r="D56" s="91"/>
      <c r="E56" s="91"/>
      <c r="F56" s="91"/>
      <c r="G56" s="91"/>
      <c r="H56" s="91"/>
      <c r="I56" s="91"/>
    </row>
    <row r="57" spans="1:9" x14ac:dyDescent="0.3">
      <c r="A57" s="91"/>
      <c r="B57" s="91"/>
      <c r="C57" s="91"/>
      <c r="D57" s="91"/>
      <c r="E57" s="91"/>
      <c r="F57" s="91"/>
      <c r="G57" s="91"/>
      <c r="H57" s="91"/>
      <c r="I57" s="91"/>
    </row>
  </sheetData>
  <sheetProtection algorithmName="SHA-512" hashValue="uUhNJxmodGn7RuzDoYERCW/bjF/bQwXJYG4CUoI0ZKpkTcnxUNt4gEf5HZ+nvFAHJ0jJwYhQQoovlw8iBsmi7A==" saltValue="8Rz4lhcYXVSDwOWvAwLmeQ==" spinCount="100000" sheet="1" objects="1" scenarios="1"/>
  <mergeCells count="2">
    <mergeCell ref="A23:I23"/>
    <mergeCell ref="A24:I24"/>
  </mergeCells>
  <pageMargins left="0.7" right="0.7" top="0.75" bottom="0.75" header="0.3" footer="0.3"/>
  <pageSetup paperSize="9" firstPageNumber="275" orientation="portrait" useFirstPageNumber="1" r:id="rId1"/>
  <headerFooter>
    <oddFooter>&amp;C&amp;P&amp;RCostek Alma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BA06B1"/>
  </sheetPr>
  <dimension ref="A1:R2285"/>
  <sheetViews>
    <sheetView view="pageBreakPreview" topLeftCell="A1561" zoomScaleNormal="100" zoomScaleSheetLayoutView="100" workbookViewId="0">
      <selection activeCell="B1505" sqref="B1505"/>
    </sheetView>
  </sheetViews>
  <sheetFormatPr defaultColWidth="9.109375" defaultRowHeight="14.4" x14ac:dyDescent="0.3"/>
  <cols>
    <col min="1" max="1" width="5.33203125" style="269" bestFit="1" customWidth="1"/>
    <col min="2" max="2" width="51.6640625" style="269" customWidth="1"/>
    <col min="3" max="3" width="6" style="269" customWidth="1"/>
    <col min="4" max="4" width="6.33203125" style="269" bestFit="1" customWidth="1"/>
    <col min="5" max="5" width="11.88671875" style="1247" bestFit="1" customWidth="1"/>
    <col min="6" max="6" width="11.6640625" style="972" customWidth="1"/>
    <col min="7" max="13" width="9.109375" style="269"/>
    <col min="14" max="14" width="9" style="269" customWidth="1"/>
    <col min="15" max="16384" width="9.109375" style="269"/>
  </cols>
  <sheetData>
    <row r="1" spans="5:5" x14ac:dyDescent="0.3">
      <c r="E1" s="971"/>
    </row>
    <row r="2" spans="5:5" x14ac:dyDescent="0.3">
      <c r="E2" s="971"/>
    </row>
    <row r="3" spans="5:5" x14ac:dyDescent="0.3">
      <c r="E3" s="971"/>
    </row>
    <row r="4" spans="5:5" x14ac:dyDescent="0.3">
      <c r="E4" s="971"/>
    </row>
    <row r="5" spans="5:5" x14ac:dyDescent="0.3">
      <c r="E5" s="971"/>
    </row>
    <row r="6" spans="5:5" x14ac:dyDescent="0.3">
      <c r="E6" s="971"/>
    </row>
    <row r="7" spans="5:5" x14ac:dyDescent="0.3">
      <c r="E7" s="971"/>
    </row>
    <row r="8" spans="5:5" x14ac:dyDescent="0.3">
      <c r="E8" s="971"/>
    </row>
    <row r="9" spans="5:5" x14ac:dyDescent="0.3">
      <c r="E9" s="971"/>
    </row>
    <row r="10" spans="5:5" x14ac:dyDescent="0.3">
      <c r="E10" s="971"/>
    </row>
    <row r="11" spans="5:5" x14ac:dyDescent="0.3">
      <c r="E11" s="971"/>
    </row>
    <row r="12" spans="5:5" x14ac:dyDescent="0.3">
      <c r="E12" s="971"/>
    </row>
    <row r="13" spans="5:5" x14ac:dyDescent="0.3">
      <c r="E13" s="971"/>
    </row>
    <row r="14" spans="5:5" x14ac:dyDescent="0.3">
      <c r="E14" s="971"/>
    </row>
    <row r="15" spans="5:5" x14ac:dyDescent="0.3">
      <c r="E15" s="971"/>
    </row>
    <row r="16" spans="5:5" x14ac:dyDescent="0.3">
      <c r="E16" s="971"/>
    </row>
    <row r="17" spans="2:5" x14ac:dyDescent="0.3">
      <c r="E17" s="971"/>
    </row>
    <row r="18" spans="2:5" x14ac:dyDescent="0.3">
      <c r="E18" s="971"/>
    </row>
    <row r="19" spans="2:5" x14ac:dyDescent="0.3">
      <c r="E19" s="971"/>
    </row>
    <row r="20" spans="2:5" ht="24.6" x14ac:dyDescent="0.4">
      <c r="B20" s="1542" t="s">
        <v>209</v>
      </c>
      <c r="C20" s="1542"/>
      <c r="D20" s="1542"/>
      <c r="E20" s="1543"/>
    </row>
    <row r="21" spans="2:5" ht="24.6" x14ac:dyDescent="0.4">
      <c r="B21" s="1544" t="s">
        <v>519</v>
      </c>
      <c r="C21" s="1544"/>
      <c r="D21" s="1544"/>
      <c r="E21" s="1544"/>
    </row>
    <row r="22" spans="2:5" x14ac:dyDescent="0.3">
      <c r="E22" s="972"/>
    </row>
    <row r="23" spans="2:5" x14ac:dyDescent="0.3">
      <c r="E23" s="972"/>
    </row>
    <row r="24" spans="2:5" x14ac:dyDescent="0.3">
      <c r="E24" s="972"/>
    </row>
    <row r="25" spans="2:5" x14ac:dyDescent="0.3">
      <c r="E25" s="972"/>
    </row>
    <row r="26" spans="2:5" x14ac:dyDescent="0.3">
      <c r="E26" s="972"/>
    </row>
    <row r="27" spans="2:5" x14ac:dyDescent="0.3">
      <c r="E27" s="972"/>
    </row>
    <row r="28" spans="2:5" x14ac:dyDescent="0.3">
      <c r="E28" s="972"/>
    </row>
    <row r="29" spans="2:5" x14ac:dyDescent="0.3">
      <c r="E29" s="972"/>
    </row>
    <row r="30" spans="2:5" x14ac:dyDescent="0.3">
      <c r="E30" s="972"/>
    </row>
    <row r="31" spans="2:5" x14ac:dyDescent="0.3">
      <c r="E31" s="972"/>
    </row>
    <row r="32" spans="2:5" x14ac:dyDescent="0.3">
      <c r="E32" s="972"/>
    </row>
    <row r="33" spans="5:5" x14ac:dyDescent="0.3">
      <c r="E33" s="972"/>
    </row>
    <row r="34" spans="5:5" x14ac:dyDescent="0.3">
      <c r="E34" s="972"/>
    </row>
    <row r="35" spans="5:5" x14ac:dyDescent="0.3">
      <c r="E35" s="972"/>
    </row>
    <row r="36" spans="5:5" x14ac:dyDescent="0.3">
      <c r="E36" s="972"/>
    </row>
    <row r="37" spans="5:5" x14ac:dyDescent="0.3">
      <c r="E37" s="972"/>
    </row>
    <row r="38" spans="5:5" x14ac:dyDescent="0.3">
      <c r="E38" s="972"/>
    </row>
    <row r="39" spans="5:5" x14ac:dyDescent="0.3">
      <c r="E39" s="972"/>
    </row>
    <row r="40" spans="5:5" x14ac:dyDescent="0.3">
      <c r="E40" s="972"/>
    </row>
    <row r="41" spans="5:5" x14ac:dyDescent="0.3">
      <c r="E41" s="972"/>
    </row>
    <row r="42" spans="5:5" x14ac:dyDescent="0.3">
      <c r="E42" s="972"/>
    </row>
    <row r="43" spans="5:5" x14ac:dyDescent="0.3">
      <c r="E43" s="972"/>
    </row>
    <row r="44" spans="5:5" x14ac:dyDescent="0.3">
      <c r="E44" s="972"/>
    </row>
    <row r="45" spans="5:5" x14ac:dyDescent="0.3">
      <c r="E45" s="972"/>
    </row>
    <row r="46" spans="5:5" x14ac:dyDescent="0.3">
      <c r="E46" s="972"/>
    </row>
    <row r="47" spans="5:5" x14ac:dyDescent="0.3">
      <c r="E47" s="972"/>
    </row>
    <row r="48" spans="5:5" x14ac:dyDescent="0.3">
      <c r="E48" s="972"/>
    </row>
    <row r="49" spans="1:6" x14ac:dyDescent="0.3">
      <c r="E49" s="972"/>
    </row>
    <row r="50" spans="1:6" x14ac:dyDescent="0.3">
      <c r="E50" s="972"/>
    </row>
    <row r="51" spans="1:6" x14ac:dyDescent="0.3">
      <c r="E51" s="972"/>
    </row>
    <row r="52" spans="1:6" x14ac:dyDescent="0.3">
      <c r="E52" s="972"/>
    </row>
    <row r="53" spans="1:6" ht="15" thickBot="1" x14ac:dyDescent="0.35">
      <c r="E53" s="972"/>
    </row>
    <row r="54" spans="1:6" ht="15" thickTop="1" x14ac:dyDescent="0.3">
      <c r="A54" s="973" t="s">
        <v>202</v>
      </c>
      <c r="B54" s="974" t="s">
        <v>203</v>
      </c>
      <c r="C54" s="975" t="s">
        <v>204</v>
      </c>
      <c r="D54" s="976" t="s">
        <v>205</v>
      </c>
      <c r="E54" s="977" t="s">
        <v>206</v>
      </c>
      <c r="F54" s="978" t="s">
        <v>979</v>
      </c>
    </row>
    <row r="55" spans="1:6" x14ac:dyDescent="0.3">
      <c r="A55" s="979"/>
      <c r="B55" s="980"/>
      <c r="C55" s="981"/>
      <c r="D55" s="982"/>
      <c r="E55" s="983"/>
      <c r="F55" s="157"/>
    </row>
    <row r="56" spans="1:6" x14ac:dyDescent="0.3">
      <c r="A56" s="984"/>
      <c r="B56" s="985" t="s">
        <v>215</v>
      </c>
      <c r="C56" s="986"/>
      <c r="D56" s="987"/>
      <c r="E56" s="988"/>
      <c r="F56" s="157"/>
    </row>
    <row r="57" spans="1:6" x14ac:dyDescent="0.3">
      <c r="A57" s="984"/>
      <c r="B57" s="985"/>
      <c r="C57" s="986"/>
      <c r="D57" s="987"/>
      <c r="E57" s="988"/>
      <c r="F57" s="157"/>
    </row>
    <row r="58" spans="1:6" x14ac:dyDescent="0.3">
      <c r="A58" s="984"/>
      <c r="B58" s="985" t="s">
        <v>216</v>
      </c>
      <c r="C58" s="986"/>
      <c r="D58" s="987"/>
      <c r="E58" s="988"/>
      <c r="F58" s="157"/>
    </row>
    <row r="59" spans="1:6" x14ac:dyDescent="0.3">
      <c r="A59" s="984"/>
      <c r="B59" s="985"/>
      <c r="C59" s="986"/>
      <c r="D59" s="987"/>
      <c r="E59" s="988"/>
      <c r="F59" s="157"/>
    </row>
    <row r="60" spans="1:6" x14ac:dyDescent="0.3">
      <c r="A60" s="984"/>
      <c r="B60" s="985" t="s">
        <v>217</v>
      </c>
      <c r="C60" s="986"/>
      <c r="D60" s="987"/>
      <c r="E60" s="988"/>
      <c r="F60" s="157"/>
    </row>
    <row r="61" spans="1:6" x14ac:dyDescent="0.3">
      <c r="A61" s="984"/>
      <c r="B61" s="985"/>
      <c r="C61" s="986"/>
      <c r="D61" s="987"/>
      <c r="E61" s="988"/>
      <c r="F61" s="157"/>
    </row>
    <row r="62" spans="1:6" x14ac:dyDescent="0.3">
      <c r="A62" s="989"/>
      <c r="B62" s="990" t="s">
        <v>218</v>
      </c>
      <c r="C62" s="405"/>
      <c r="D62" s="991"/>
      <c r="E62" s="250"/>
      <c r="F62" s="156"/>
    </row>
    <row r="63" spans="1:6" x14ac:dyDescent="0.3">
      <c r="A63" s="989"/>
      <c r="B63" s="990"/>
      <c r="C63" s="405"/>
      <c r="D63" s="991"/>
      <c r="E63" s="250"/>
      <c r="F63" s="156"/>
    </row>
    <row r="64" spans="1:6" ht="26.4" x14ac:dyDescent="0.3">
      <c r="A64" s="992" t="s">
        <v>219</v>
      </c>
      <c r="B64" s="993" t="s">
        <v>220</v>
      </c>
      <c r="C64" s="405"/>
      <c r="D64" s="991"/>
      <c r="E64" s="250"/>
      <c r="F64" s="156"/>
    </row>
    <row r="65" spans="1:6" x14ac:dyDescent="0.3">
      <c r="A65" s="992"/>
      <c r="B65" s="994"/>
      <c r="C65" s="405"/>
      <c r="D65" s="991"/>
      <c r="E65" s="250"/>
      <c r="F65" s="156"/>
    </row>
    <row r="66" spans="1:6" ht="39.6" x14ac:dyDescent="0.3">
      <c r="A66" s="992" t="s">
        <v>221</v>
      </c>
      <c r="B66" s="995" t="s">
        <v>222</v>
      </c>
      <c r="C66" s="405"/>
      <c r="D66" s="991"/>
      <c r="E66" s="250"/>
      <c r="F66" s="156"/>
    </row>
    <row r="67" spans="1:6" x14ac:dyDescent="0.3">
      <c r="A67" s="992"/>
      <c r="B67" s="995"/>
      <c r="C67" s="405"/>
      <c r="D67" s="991"/>
      <c r="E67" s="250"/>
      <c r="F67" s="156"/>
    </row>
    <row r="68" spans="1:6" ht="39.6" x14ac:dyDescent="0.3">
      <c r="A68" s="992" t="s">
        <v>223</v>
      </c>
      <c r="B68" s="995" t="s">
        <v>509</v>
      </c>
      <c r="C68" s="405"/>
      <c r="D68" s="991"/>
      <c r="E68" s="250"/>
      <c r="F68" s="156"/>
    </row>
    <row r="69" spans="1:6" x14ac:dyDescent="0.3">
      <c r="A69" s="992"/>
      <c r="B69" s="995"/>
      <c r="C69" s="405"/>
      <c r="D69" s="991"/>
      <c r="E69" s="250"/>
      <c r="F69" s="156"/>
    </row>
    <row r="70" spans="1:6" ht="52.8" x14ac:dyDescent="0.3">
      <c r="A70" s="992" t="s">
        <v>224</v>
      </c>
      <c r="B70" s="995" t="s">
        <v>225</v>
      </c>
      <c r="C70" s="405"/>
      <c r="D70" s="991"/>
      <c r="E70" s="250"/>
      <c r="F70" s="156"/>
    </row>
    <row r="71" spans="1:6" x14ac:dyDescent="0.3">
      <c r="A71" s="992"/>
      <c r="B71" s="995"/>
      <c r="C71" s="405"/>
      <c r="D71" s="991"/>
      <c r="E71" s="250"/>
      <c r="F71" s="156"/>
    </row>
    <row r="72" spans="1:6" ht="26.4" x14ac:dyDescent="0.3">
      <c r="A72" s="992" t="s">
        <v>226</v>
      </c>
      <c r="B72" s="995" t="s">
        <v>227</v>
      </c>
      <c r="C72" s="405"/>
      <c r="D72" s="991"/>
      <c r="E72" s="250"/>
      <c r="F72" s="156"/>
    </row>
    <row r="73" spans="1:6" x14ac:dyDescent="0.3">
      <c r="A73" s="992"/>
      <c r="B73" s="995"/>
      <c r="C73" s="405"/>
      <c r="D73" s="991"/>
      <c r="E73" s="250"/>
      <c r="F73" s="156"/>
    </row>
    <row r="74" spans="1:6" ht="39.6" x14ac:dyDescent="0.3">
      <c r="A74" s="992" t="s">
        <v>228</v>
      </c>
      <c r="B74" s="995" t="s">
        <v>229</v>
      </c>
      <c r="C74" s="405"/>
      <c r="D74" s="991"/>
      <c r="E74" s="250"/>
      <c r="F74" s="156"/>
    </row>
    <row r="75" spans="1:6" x14ac:dyDescent="0.3">
      <c r="A75" s="992"/>
      <c r="B75" s="995"/>
      <c r="C75" s="405"/>
      <c r="D75" s="991"/>
      <c r="E75" s="250"/>
      <c r="F75" s="156"/>
    </row>
    <row r="76" spans="1:6" ht="39.6" x14ac:dyDescent="0.3">
      <c r="A76" s="992" t="s">
        <v>230</v>
      </c>
      <c r="B76" s="995" t="s">
        <v>231</v>
      </c>
      <c r="C76" s="405"/>
      <c r="D76" s="991"/>
      <c r="E76" s="250"/>
      <c r="F76" s="156"/>
    </row>
    <row r="77" spans="1:6" x14ac:dyDescent="0.3">
      <c r="A77" s="992"/>
      <c r="B77" s="995"/>
      <c r="C77" s="405"/>
      <c r="D77" s="991"/>
      <c r="E77" s="250"/>
      <c r="F77" s="156"/>
    </row>
    <row r="78" spans="1:6" ht="39.6" x14ac:dyDescent="0.3">
      <c r="A78" s="992" t="s">
        <v>232</v>
      </c>
      <c r="B78" s="995" t="s">
        <v>233</v>
      </c>
      <c r="C78" s="405"/>
      <c r="D78" s="991"/>
      <c r="E78" s="250"/>
      <c r="F78" s="156"/>
    </row>
    <row r="79" spans="1:6" x14ac:dyDescent="0.3">
      <c r="A79" s="992"/>
      <c r="B79" s="995"/>
      <c r="C79" s="405"/>
      <c r="D79" s="991"/>
      <c r="E79" s="250"/>
      <c r="F79" s="156"/>
    </row>
    <row r="80" spans="1:6" ht="52.8" x14ac:dyDescent="0.3">
      <c r="A80" s="992" t="s">
        <v>234</v>
      </c>
      <c r="B80" s="995" t="s">
        <v>235</v>
      </c>
      <c r="C80" s="405"/>
      <c r="D80" s="991"/>
      <c r="E80" s="250"/>
      <c r="F80" s="156"/>
    </row>
    <row r="81" spans="1:6" x14ac:dyDescent="0.3">
      <c r="A81" s="992"/>
      <c r="B81" s="995"/>
      <c r="C81" s="405"/>
      <c r="D81" s="991"/>
      <c r="E81" s="250"/>
      <c r="F81" s="156"/>
    </row>
    <row r="82" spans="1:6" x14ac:dyDescent="0.3">
      <c r="A82" s="992"/>
      <c r="B82" s="996"/>
      <c r="C82" s="405"/>
      <c r="D82" s="991"/>
      <c r="E82" s="250"/>
      <c r="F82" s="156"/>
    </row>
    <row r="83" spans="1:6" x14ac:dyDescent="0.3">
      <c r="A83" s="997"/>
      <c r="B83" s="998"/>
      <c r="C83" s="999"/>
      <c r="D83" s="1000"/>
      <c r="E83" s="250"/>
      <c r="F83" s="156"/>
    </row>
    <row r="84" spans="1:6" x14ac:dyDescent="0.3">
      <c r="A84" s="997"/>
      <c r="B84" s="998"/>
      <c r="C84" s="999"/>
      <c r="D84" s="1000"/>
      <c r="E84" s="250"/>
      <c r="F84" s="156"/>
    </row>
    <row r="85" spans="1:6" x14ac:dyDescent="0.3">
      <c r="A85" s="997"/>
      <c r="B85" s="998"/>
      <c r="C85" s="999"/>
      <c r="D85" s="1000"/>
      <c r="E85" s="250"/>
      <c r="F85" s="156"/>
    </row>
    <row r="86" spans="1:6" x14ac:dyDescent="0.3">
      <c r="A86" s="992"/>
      <c r="B86" s="995"/>
      <c r="C86" s="405"/>
      <c r="D86" s="991"/>
      <c r="E86" s="250"/>
      <c r="F86" s="156"/>
    </row>
    <row r="87" spans="1:6" x14ac:dyDescent="0.3">
      <c r="A87" s="989"/>
      <c r="B87" s="607"/>
      <c r="C87" s="499"/>
      <c r="D87" s="1001"/>
      <c r="E87" s="988"/>
      <c r="F87" s="1002"/>
    </row>
    <row r="88" spans="1:6" ht="15" thickBot="1" x14ac:dyDescent="0.35">
      <c r="A88" s="1003"/>
      <c r="B88" s="1004" t="s">
        <v>236</v>
      </c>
      <c r="C88" s="1005"/>
      <c r="D88" s="1006" t="s">
        <v>18</v>
      </c>
      <c r="E88" s="1007"/>
      <c r="F88" s="247">
        <f>SUM(F55:F86)</f>
        <v>0</v>
      </c>
    </row>
    <row r="89" spans="1:6" ht="15" thickTop="1" x14ac:dyDescent="0.3">
      <c r="E89" s="972"/>
    </row>
    <row r="90" spans="1:6" ht="15" thickBot="1" x14ac:dyDescent="0.35">
      <c r="E90" s="972"/>
    </row>
    <row r="91" spans="1:6" ht="15" thickTop="1" x14ac:dyDescent="0.3">
      <c r="A91" s="973" t="s">
        <v>202</v>
      </c>
      <c r="B91" s="974" t="s">
        <v>203</v>
      </c>
      <c r="C91" s="975" t="s">
        <v>204</v>
      </c>
      <c r="D91" s="976" t="s">
        <v>205</v>
      </c>
      <c r="E91" s="977" t="s">
        <v>206</v>
      </c>
      <c r="F91" s="978" t="s">
        <v>979</v>
      </c>
    </row>
    <row r="92" spans="1:6" x14ac:dyDescent="0.3">
      <c r="A92" s="979"/>
      <c r="B92" s="980"/>
      <c r="C92" s="981"/>
      <c r="D92" s="982"/>
      <c r="E92" s="983"/>
      <c r="F92" s="249"/>
    </row>
    <row r="93" spans="1:6" x14ac:dyDescent="0.3">
      <c r="A93" s="984"/>
      <c r="B93" s="985" t="s">
        <v>365</v>
      </c>
      <c r="C93" s="986"/>
      <c r="D93" s="987"/>
      <c r="E93" s="988"/>
      <c r="F93" s="249"/>
    </row>
    <row r="94" spans="1:6" x14ac:dyDescent="0.3">
      <c r="A94" s="984"/>
      <c r="B94" s="985"/>
      <c r="C94" s="986"/>
      <c r="D94" s="987"/>
      <c r="E94" s="988"/>
      <c r="F94" s="249"/>
    </row>
    <row r="95" spans="1:6" x14ac:dyDescent="0.3">
      <c r="A95" s="984"/>
      <c r="B95" s="985" t="s">
        <v>366</v>
      </c>
      <c r="C95" s="986"/>
      <c r="D95" s="987"/>
      <c r="E95" s="988"/>
      <c r="F95" s="249"/>
    </row>
    <row r="96" spans="1:6" x14ac:dyDescent="0.3">
      <c r="A96" s="984"/>
      <c r="B96" s="985"/>
      <c r="C96" s="986"/>
      <c r="D96" s="987"/>
      <c r="E96" s="988"/>
      <c r="F96" s="249"/>
    </row>
    <row r="97" spans="1:6" x14ac:dyDescent="0.3">
      <c r="A97" s="984"/>
      <c r="B97" s="1008" t="s">
        <v>238</v>
      </c>
      <c r="C97" s="986"/>
      <c r="D97" s="987"/>
      <c r="E97" s="988"/>
      <c r="F97" s="249">
        <f>F88</f>
        <v>0</v>
      </c>
    </row>
    <row r="98" spans="1:6" x14ac:dyDescent="0.3">
      <c r="A98" s="984"/>
      <c r="B98" s="1009" t="s">
        <v>520</v>
      </c>
      <c r="C98" s="986"/>
      <c r="D98" s="987"/>
      <c r="E98" s="988"/>
      <c r="F98" s="249"/>
    </row>
    <row r="99" spans="1:6" x14ac:dyDescent="0.3">
      <c r="A99" s="984"/>
      <c r="B99" s="1009"/>
      <c r="C99" s="986"/>
      <c r="D99" s="987"/>
      <c r="E99" s="988"/>
      <c r="F99" s="249"/>
    </row>
    <row r="100" spans="1:6" ht="39.6" x14ac:dyDescent="0.3">
      <c r="A100" s="984" t="s">
        <v>20</v>
      </c>
      <c r="B100" s="1010" t="s">
        <v>367</v>
      </c>
      <c r="C100" s="1011" t="s">
        <v>16</v>
      </c>
      <c r="D100" s="987"/>
      <c r="E100" s="988"/>
      <c r="F100" s="176"/>
    </row>
    <row r="101" spans="1:6" x14ac:dyDescent="0.3">
      <c r="A101" s="984"/>
      <c r="B101" s="985"/>
      <c r="C101" s="986"/>
      <c r="D101" s="987"/>
      <c r="E101" s="988"/>
      <c r="F101" s="249"/>
    </row>
    <row r="102" spans="1:6" ht="40.5" customHeight="1" x14ac:dyDescent="0.3">
      <c r="A102" s="984" t="s">
        <v>25</v>
      </c>
      <c r="B102" s="1012" t="s">
        <v>545</v>
      </c>
      <c r="C102" s="1011" t="s">
        <v>16</v>
      </c>
      <c r="D102" s="987"/>
      <c r="E102" s="988"/>
      <c r="F102" s="176"/>
    </row>
    <row r="103" spans="1:6" x14ac:dyDescent="0.3">
      <c r="A103" s="984"/>
      <c r="B103" s="1013"/>
      <c r="C103" s="986"/>
      <c r="D103" s="987"/>
      <c r="E103" s="988"/>
      <c r="F103" s="249"/>
    </row>
    <row r="104" spans="1:6" ht="40.5" customHeight="1" x14ac:dyDescent="0.3">
      <c r="A104" s="984" t="s">
        <v>28</v>
      </c>
      <c r="B104" s="1014" t="s">
        <v>394</v>
      </c>
      <c r="C104" s="1011" t="s">
        <v>16</v>
      </c>
      <c r="D104" s="991"/>
      <c r="E104" s="250"/>
      <c r="F104" s="155"/>
    </row>
    <row r="105" spans="1:6" x14ac:dyDescent="0.3">
      <c r="A105" s="984"/>
      <c r="B105" s="985"/>
      <c r="C105" s="986"/>
      <c r="D105" s="987"/>
      <c r="E105" s="988"/>
      <c r="F105" s="249"/>
    </row>
    <row r="106" spans="1:6" x14ac:dyDescent="0.3">
      <c r="A106" s="992"/>
      <c r="B106" s="996" t="s">
        <v>369</v>
      </c>
      <c r="C106" s="405"/>
      <c r="D106" s="991"/>
      <c r="E106" s="250"/>
      <c r="F106" s="251"/>
    </row>
    <row r="107" spans="1:6" x14ac:dyDescent="0.3">
      <c r="A107" s="992"/>
      <c r="B107" s="995"/>
      <c r="C107" s="405"/>
      <c r="D107" s="991"/>
      <c r="E107" s="250"/>
      <c r="F107" s="251"/>
    </row>
    <row r="108" spans="1:6" ht="39.6" x14ac:dyDescent="0.3">
      <c r="A108" s="992" t="s">
        <v>31</v>
      </c>
      <c r="B108" s="998" t="s">
        <v>548</v>
      </c>
      <c r="C108" s="1011" t="s">
        <v>16</v>
      </c>
      <c r="D108" s="991"/>
      <c r="E108" s="250"/>
      <c r="F108" s="155"/>
    </row>
    <row r="109" spans="1:6" x14ac:dyDescent="0.3">
      <c r="A109" s="992"/>
      <c r="B109" s="995"/>
      <c r="C109" s="405"/>
      <c r="D109" s="991"/>
      <c r="E109" s="250"/>
      <c r="F109" s="251"/>
    </row>
    <row r="110" spans="1:6" ht="39.6" x14ac:dyDescent="0.3">
      <c r="A110" s="992" t="s">
        <v>44</v>
      </c>
      <c r="B110" s="1015" t="s">
        <v>547</v>
      </c>
      <c r="C110" s="1016" t="s">
        <v>16</v>
      </c>
      <c r="D110" s="1017"/>
      <c r="E110" s="1018"/>
      <c r="F110" s="220"/>
    </row>
    <row r="111" spans="1:6" x14ac:dyDescent="0.3">
      <c r="A111" s="984"/>
      <c r="B111" s="985"/>
      <c r="C111" s="986"/>
      <c r="D111" s="987"/>
      <c r="E111" s="988"/>
      <c r="F111" s="249"/>
    </row>
    <row r="112" spans="1:6" ht="39.6" x14ac:dyDescent="0.3">
      <c r="A112" s="984" t="s">
        <v>56</v>
      </c>
      <c r="B112" s="1015" t="s">
        <v>546</v>
      </c>
      <c r="C112" s="1019" t="s">
        <v>16</v>
      </c>
      <c r="D112" s="1020"/>
      <c r="E112" s="1021"/>
      <c r="F112" s="220"/>
    </row>
    <row r="113" spans="1:9" x14ac:dyDescent="0.3">
      <c r="A113" s="984"/>
      <c r="B113" s="985"/>
      <c r="C113" s="986"/>
      <c r="D113" s="987"/>
      <c r="E113" s="988"/>
      <c r="F113" s="249"/>
    </row>
    <row r="114" spans="1:9" x14ac:dyDescent="0.3">
      <c r="A114" s="989"/>
      <c r="B114" s="1022" t="s">
        <v>356</v>
      </c>
      <c r="C114" s="405"/>
      <c r="D114" s="991"/>
      <c r="E114" s="250"/>
      <c r="F114" s="251"/>
    </row>
    <row r="115" spans="1:9" x14ac:dyDescent="0.3">
      <c r="A115" s="989"/>
      <c r="B115" s="990"/>
      <c r="C115" s="405"/>
      <c r="D115" s="991"/>
      <c r="E115" s="250"/>
      <c r="F115" s="251"/>
    </row>
    <row r="116" spans="1:9" ht="42" customHeight="1" x14ac:dyDescent="0.3">
      <c r="A116" s="992" t="s">
        <v>56</v>
      </c>
      <c r="B116" s="1014" t="s">
        <v>368</v>
      </c>
      <c r="C116" s="1011" t="s">
        <v>16</v>
      </c>
      <c r="D116" s="991"/>
      <c r="E116" s="250"/>
      <c r="F116" s="155"/>
    </row>
    <row r="117" spans="1:9" x14ac:dyDescent="0.3">
      <c r="A117" s="992"/>
      <c r="B117" s="994"/>
      <c r="C117" s="405"/>
      <c r="D117" s="991"/>
      <c r="E117" s="250"/>
      <c r="F117" s="251"/>
    </row>
    <row r="118" spans="1:9" ht="42" customHeight="1" x14ac:dyDescent="0.3">
      <c r="A118" s="992" t="s">
        <v>60</v>
      </c>
      <c r="B118" s="1014" t="s">
        <v>370</v>
      </c>
      <c r="C118" s="1011" t="s">
        <v>16</v>
      </c>
      <c r="D118" s="991"/>
      <c r="E118" s="250"/>
      <c r="F118" s="155"/>
    </row>
    <row r="119" spans="1:9" x14ac:dyDescent="0.3">
      <c r="A119" s="992"/>
      <c r="B119" s="1014"/>
      <c r="C119" s="405"/>
      <c r="D119" s="991"/>
      <c r="E119" s="250"/>
      <c r="F119" s="251"/>
    </row>
    <row r="120" spans="1:9" ht="39.6" x14ac:dyDescent="0.3">
      <c r="A120" s="992" t="s">
        <v>455</v>
      </c>
      <c r="B120" s="1014" t="s">
        <v>521</v>
      </c>
      <c r="C120" s="1011" t="s">
        <v>16</v>
      </c>
      <c r="D120" s="991"/>
      <c r="E120" s="250"/>
      <c r="F120" s="155"/>
    </row>
    <row r="121" spans="1:9" x14ac:dyDescent="0.3">
      <c r="A121" s="992"/>
      <c r="B121" s="1014"/>
      <c r="C121" s="405"/>
      <c r="D121" s="991"/>
      <c r="E121" s="250"/>
      <c r="F121" s="251"/>
    </row>
    <row r="122" spans="1:9" ht="39.6" x14ac:dyDescent="0.3">
      <c r="A122" s="992" t="s">
        <v>456</v>
      </c>
      <c r="B122" s="1014" t="s">
        <v>395</v>
      </c>
      <c r="C122" s="1011" t="s">
        <v>16</v>
      </c>
      <c r="D122" s="991"/>
      <c r="E122" s="250"/>
      <c r="F122" s="155"/>
    </row>
    <row r="123" spans="1:9" x14ac:dyDescent="0.3">
      <c r="A123" s="989"/>
      <c r="B123" s="1023"/>
      <c r="C123" s="499"/>
      <c r="D123" s="1001"/>
      <c r="E123" s="988"/>
      <c r="F123" s="1002"/>
    </row>
    <row r="124" spans="1:9" ht="15" thickBot="1" x14ac:dyDescent="0.35">
      <c r="A124" s="1396"/>
      <c r="B124" s="1397" t="s">
        <v>236</v>
      </c>
      <c r="C124" s="1398"/>
      <c r="D124" s="1399" t="s">
        <v>18</v>
      </c>
      <c r="E124" s="1400"/>
      <c r="F124" s="1401">
        <f>SUM(F92:F122)</f>
        <v>0</v>
      </c>
    </row>
    <row r="125" spans="1:9" ht="15.6" thickTop="1" thickBot="1" x14ac:dyDescent="0.35">
      <c r="E125" s="972"/>
    </row>
    <row r="126" spans="1:9" ht="15" thickBot="1" x14ac:dyDescent="0.35">
      <c r="E126" s="972"/>
      <c r="I126" s="970"/>
    </row>
    <row r="127" spans="1:9" ht="15" thickTop="1" x14ac:dyDescent="0.3">
      <c r="A127" s="973" t="s">
        <v>202</v>
      </c>
      <c r="B127" s="974" t="s">
        <v>203</v>
      </c>
      <c r="C127" s="975" t="s">
        <v>204</v>
      </c>
      <c r="D127" s="976" t="s">
        <v>205</v>
      </c>
      <c r="E127" s="977" t="s">
        <v>206</v>
      </c>
      <c r="F127" s="978" t="s">
        <v>979</v>
      </c>
    </row>
    <row r="128" spans="1:9" x14ac:dyDescent="0.3">
      <c r="A128" s="979"/>
      <c r="B128" s="980"/>
      <c r="C128" s="981"/>
      <c r="D128" s="982"/>
      <c r="E128" s="983"/>
      <c r="F128" s="249"/>
    </row>
    <row r="129" spans="1:6" x14ac:dyDescent="0.3">
      <c r="A129" s="984"/>
      <c r="B129" s="985" t="s">
        <v>365</v>
      </c>
      <c r="C129" s="986"/>
      <c r="D129" s="987"/>
      <c r="E129" s="988"/>
      <c r="F129" s="249"/>
    </row>
    <row r="130" spans="1:6" x14ac:dyDescent="0.3">
      <c r="A130" s="984"/>
      <c r="B130" s="985"/>
      <c r="C130" s="986"/>
      <c r="D130" s="987"/>
      <c r="E130" s="988"/>
      <c r="F130" s="249"/>
    </row>
    <row r="131" spans="1:6" x14ac:dyDescent="0.3">
      <c r="A131" s="984"/>
      <c r="B131" s="985" t="s">
        <v>366</v>
      </c>
      <c r="C131" s="986"/>
      <c r="D131" s="987"/>
      <c r="E131" s="988"/>
      <c r="F131" s="249"/>
    </row>
    <row r="132" spans="1:6" x14ac:dyDescent="0.3">
      <c r="A132" s="984"/>
      <c r="B132" s="985"/>
      <c r="C132" s="986"/>
      <c r="D132" s="987"/>
      <c r="E132" s="988"/>
      <c r="F132" s="249"/>
    </row>
    <row r="133" spans="1:6" x14ac:dyDescent="0.3">
      <c r="A133" s="984"/>
      <c r="B133" s="1008" t="s">
        <v>238</v>
      </c>
      <c r="C133" s="986"/>
      <c r="D133" s="987"/>
      <c r="E133" s="988"/>
      <c r="F133" s="1263">
        <f>F124</f>
        <v>0</v>
      </c>
    </row>
    <row r="134" spans="1:6" x14ac:dyDescent="0.3">
      <c r="A134" s="984"/>
      <c r="B134" s="1008"/>
      <c r="C134" s="986"/>
      <c r="D134" s="987"/>
      <c r="E134" s="988"/>
      <c r="F134" s="249"/>
    </row>
    <row r="135" spans="1:6" x14ac:dyDescent="0.3">
      <c r="A135" s="992"/>
      <c r="B135" s="996" t="s">
        <v>364</v>
      </c>
      <c r="C135" s="405"/>
      <c r="D135" s="991"/>
      <c r="E135" s="250"/>
      <c r="F135" s="251"/>
    </row>
    <row r="136" spans="1:6" x14ac:dyDescent="0.3">
      <c r="A136" s="992"/>
      <c r="B136" s="995"/>
      <c r="C136" s="405"/>
      <c r="D136" s="991"/>
      <c r="E136" s="250"/>
      <c r="F136" s="251"/>
    </row>
    <row r="137" spans="1:6" ht="39.6" x14ac:dyDescent="0.3">
      <c r="A137" s="992" t="s">
        <v>20</v>
      </c>
      <c r="B137" s="1024" t="s">
        <v>549</v>
      </c>
      <c r="C137" s="1025" t="s">
        <v>16</v>
      </c>
      <c r="D137" s="991"/>
      <c r="E137" s="1026"/>
      <c r="F137" s="155"/>
    </row>
    <row r="138" spans="1:6" x14ac:dyDescent="0.3">
      <c r="A138" s="984"/>
      <c r="B138" s="1008"/>
      <c r="C138" s="986"/>
      <c r="D138" s="987"/>
      <c r="E138" s="988"/>
      <c r="F138" s="249"/>
    </row>
    <row r="139" spans="1:6" x14ac:dyDescent="0.3">
      <c r="A139" s="992"/>
      <c r="B139" s="996" t="s">
        <v>396</v>
      </c>
      <c r="C139" s="405"/>
      <c r="D139" s="991"/>
      <c r="E139" s="250"/>
      <c r="F139" s="251"/>
    </row>
    <row r="140" spans="1:6" x14ac:dyDescent="0.3">
      <c r="A140" s="992"/>
      <c r="B140" s="995"/>
      <c r="C140" s="405"/>
      <c r="D140" s="991"/>
      <c r="E140" s="250"/>
      <c r="F140" s="251"/>
    </row>
    <row r="141" spans="1:6" ht="26.4" x14ac:dyDescent="0.3">
      <c r="A141" s="992" t="s">
        <v>25</v>
      </c>
      <c r="B141" s="1014" t="s">
        <v>397</v>
      </c>
      <c r="C141" s="1011" t="s">
        <v>16</v>
      </c>
      <c r="D141" s="991"/>
      <c r="E141" s="250"/>
      <c r="F141" s="155"/>
    </row>
    <row r="142" spans="1:6" x14ac:dyDescent="0.3">
      <c r="A142" s="992"/>
      <c r="B142" s="565"/>
      <c r="C142" s="1027"/>
      <c r="D142" s="991"/>
      <c r="E142" s="250"/>
      <c r="F142" s="251"/>
    </row>
    <row r="143" spans="1:6" ht="26.4" x14ac:dyDescent="0.3">
      <c r="A143" s="992" t="s">
        <v>28</v>
      </c>
      <c r="B143" s="1014" t="s">
        <v>500</v>
      </c>
      <c r="C143" s="1011" t="s">
        <v>16</v>
      </c>
      <c r="D143" s="991"/>
      <c r="E143" s="250"/>
      <c r="F143" s="155"/>
    </row>
    <row r="144" spans="1:6" x14ac:dyDescent="0.3">
      <c r="A144" s="992"/>
      <c r="B144" s="1014"/>
      <c r="C144" s="1011"/>
      <c r="D144" s="991"/>
      <c r="E144" s="250"/>
      <c r="F144" s="251"/>
    </row>
    <row r="145" spans="1:6" ht="26.4" x14ac:dyDescent="0.3">
      <c r="A145" s="992" t="s">
        <v>31</v>
      </c>
      <c r="B145" s="1014" t="s">
        <v>522</v>
      </c>
      <c r="C145" s="1011" t="s">
        <v>16</v>
      </c>
      <c r="D145" s="991"/>
      <c r="E145" s="250"/>
      <c r="F145" s="155"/>
    </row>
    <row r="146" spans="1:6" x14ac:dyDescent="0.3">
      <c r="A146" s="992"/>
      <c r="B146" s="995"/>
      <c r="C146" s="405"/>
      <c r="D146" s="991"/>
      <c r="E146" s="250"/>
      <c r="F146" s="251"/>
    </row>
    <row r="147" spans="1:6" ht="39.6" x14ac:dyDescent="0.3">
      <c r="A147" s="992" t="s">
        <v>44</v>
      </c>
      <c r="B147" s="995" t="s">
        <v>497</v>
      </c>
      <c r="C147" s="405" t="s">
        <v>342</v>
      </c>
      <c r="D147" s="991"/>
      <c r="E147" s="250"/>
      <c r="F147" s="248">
        <v>1000</v>
      </c>
    </row>
    <row r="148" spans="1:6" x14ac:dyDescent="0.3">
      <c r="A148" s="997"/>
      <c r="B148" s="1028"/>
      <c r="C148" s="999"/>
      <c r="D148" s="1000"/>
      <c r="E148" s="250"/>
      <c r="F148" s="251"/>
    </row>
    <row r="149" spans="1:6" x14ac:dyDescent="0.3">
      <c r="A149" s="997"/>
      <c r="B149" s="1028"/>
      <c r="C149" s="999"/>
      <c r="D149" s="1000"/>
      <c r="E149" s="250"/>
      <c r="F149" s="251"/>
    </row>
    <row r="150" spans="1:6" x14ac:dyDescent="0.3">
      <c r="A150" s="997"/>
      <c r="B150" s="1028"/>
      <c r="C150" s="999"/>
      <c r="D150" s="1000"/>
      <c r="E150" s="250"/>
      <c r="F150" s="251"/>
    </row>
    <row r="151" spans="1:6" x14ac:dyDescent="0.3">
      <c r="A151" s="997"/>
      <c r="B151" s="1028"/>
      <c r="C151" s="999"/>
      <c r="D151" s="1000"/>
      <c r="E151" s="250"/>
      <c r="F151" s="251"/>
    </row>
    <row r="152" spans="1:6" x14ac:dyDescent="0.3">
      <c r="A152" s="997"/>
      <c r="B152" s="1028"/>
      <c r="C152" s="999"/>
      <c r="D152" s="1000"/>
      <c r="E152" s="250"/>
      <c r="F152" s="251"/>
    </row>
    <row r="153" spans="1:6" x14ac:dyDescent="0.3">
      <c r="A153" s="997"/>
      <c r="B153" s="1028"/>
      <c r="C153" s="999"/>
      <c r="D153" s="1000"/>
      <c r="E153" s="250"/>
      <c r="F153" s="251"/>
    </row>
    <row r="154" spans="1:6" x14ac:dyDescent="0.3">
      <c r="A154" s="997"/>
      <c r="B154" s="1028"/>
      <c r="C154" s="999"/>
      <c r="D154" s="1000"/>
      <c r="E154" s="250"/>
      <c r="F154" s="251"/>
    </row>
    <row r="155" spans="1:6" x14ac:dyDescent="0.3">
      <c r="A155" s="997"/>
      <c r="B155" s="1028"/>
      <c r="C155" s="999"/>
      <c r="D155" s="1000"/>
      <c r="E155" s="250"/>
      <c r="F155" s="251"/>
    </row>
    <row r="156" spans="1:6" x14ac:dyDescent="0.3">
      <c r="A156" s="997"/>
      <c r="B156" s="1028"/>
      <c r="C156" s="999"/>
      <c r="D156" s="1000"/>
      <c r="E156" s="250"/>
      <c r="F156" s="251"/>
    </row>
    <row r="157" spans="1:6" x14ac:dyDescent="0.3">
      <c r="A157" s="997"/>
      <c r="B157" s="1028"/>
      <c r="C157" s="999"/>
      <c r="D157" s="1000"/>
      <c r="E157" s="250"/>
      <c r="F157" s="251"/>
    </row>
    <row r="158" spans="1:6" x14ac:dyDescent="0.3">
      <c r="A158" s="997"/>
      <c r="B158" s="1028"/>
      <c r="C158" s="999"/>
      <c r="D158" s="1000"/>
      <c r="E158" s="250"/>
      <c r="F158" s="251"/>
    </row>
    <row r="159" spans="1:6" x14ac:dyDescent="0.3">
      <c r="A159" s="997"/>
      <c r="B159" s="1028"/>
      <c r="C159" s="999"/>
      <c r="D159" s="1000"/>
      <c r="E159" s="250"/>
      <c r="F159" s="251"/>
    </row>
    <row r="160" spans="1:6" x14ac:dyDescent="0.3">
      <c r="A160" s="997"/>
      <c r="B160" s="1028"/>
      <c r="C160" s="999"/>
      <c r="D160" s="1000"/>
      <c r="E160" s="250"/>
      <c r="F160" s="251"/>
    </row>
    <row r="161" spans="1:6" x14ac:dyDescent="0.3">
      <c r="A161" s="997"/>
      <c r="B161" s="1028"/>
      <c r="C161" s="999"/>
      <c r="D161" s="1000"/>
      <c r="E161" s="250"/>
      <c r="F161" s="251"/>
    </row>
    <row r="162" spans="1:6" x14ac:dyDescent="0.3">
      <c r="A162" s="997"/>
      <c r="B162" s="1028"/>
      <c r="C162" s="999"/>
      <c r="D162" s="1000"/>
      <c r="E162" s="250"/>
      <c r="F162" s="251"/>
    </row>
    <row r="163" spans="1:6" x14ac:dyDescent="0.3">
      <c r="A163" s="997"/>
      <c r="B163" s="1028"/>
      <c r="C163" s="999"/>
      <c r="D163" s="1000"/>
      <c r="E163" s="250"/>
      <c r="F163" s="251"/>
    </row>
    <row r="164" spans="1:6" x14ac:dyDescent="0.3">
      <c r="A164" s="997"/>
      <c r="B164" s="1028"/>
      <c r="C164" s="999"/>
      <c r="D164" s="1000"/>
      <c r="E164" s="250"/>
      <c r="F164" s="251"/>
    </row>
    <row r="165" spans="1:6" x14ac:dyDescent="0.3">
      <c r="A165" s="997"/>
      <c r="B165" s="1028"/>
      <c r="C165" s="999"/>
      <c r="D165" s="1000"/>
      <c r="E165" s="250"/>
      <c r="F165" s="251"/>
    </row>
    <row r="166" spans="1:6" x14ac:dyDescent="0.3">
      <c r="A166" s="997"/>
      <c r="B166" s="1028"/>
      <c r="C166" s="999"/>
      <c r="D166" s="1000"/>
      <c r="E166" s="250"/>
      <c r="F166" s="251"/>
    </row>
    <row r="167" spans="1:6" x14ac:dyDescent="0.3">
      <c r="A167" s="997"/>
      <c r="B167" s="1029"/>
      <c r="C167" s="999"/>
      <c r="D167" s="1000"/>
      <c r="E167" s="252"/>
      <c r="F167" s="251"/>
    </row>
    <row r="168" spans="1:6" x14ac:dyDescent="0.3">
      <c r="A168" s="1402"/>
      <c r="B168" s="1403" t="s">
        <v>245</v>
      </c>
      <c r="C168" s="1404"/>
      <c r="D168" s="1405"/>
      <c r="E168" s="1406"/>
      <c r="F168" s="1407"/>
    </row>
    <row r="169" spans="1:6" ht="15" thickBot="1" x14ac:dyDescent="0.35">
      <c r="A169" s="1396"/>
      <c r="B169" s="1408" t="s">
        <v>244</v>
      </c>
      <c r="C169" s="1398"/>
      <c r="D169" s="1399" t="s">
        <v>18</v>
      </c>
      <c r="E169" s="1400"/>
      <c r="F169" s="1401">
        <f>SUM(F128:F167)</f>
        <v>1000</v>
      </c>
    </row>
    <row r="170" spans="1:6" ht="15" thickTop="1" x14ac:dyDescent="0.3">
      <c r="E170" s="972"/>
    </row>
    <row r="171" spans="1:6" ht="15" thickBot="1" x14ac:dyDescent="0.35">
      <c r="E171" s="972"/>
    </row>
    <row r="172" spans="1:6" ht="15" thickTop="1" x14ac:dyDescent="0.3">
      <c r="A172" s="973" t="s">
        <v>202</v>
      </c>
      <c r="B172" s="974" t="s">
        <v>203</v>
      </c>
      <c r="C172" s="975" t="s">
        <v>204</v>
      </c>
      <c r="D172" s="976" t="s">
        <v>205</v>
      </c>
      <c r="E172" s="977" t="s">
        <v>206</v>
      </c>
      <c r="F172" s="978" t="s">
        <v>979</v>
      </c>
    </row>
    <row r="173" spans="1:6" x14ac:dyDescent="0.3">
      <c r="A173" s="979"/>
      <c r="B173" s="980"/>
      <c r="C173" s="981"/>
      <c r="D173" s="982"/>
      <c r="E173" s="983"/>
      <c r="F173" s="249"/>
    </row>
    <row r="174" spans="1:6" x14ac:dyDescent="0.3">
      <c r="A174" s="984"/>
      <c r="B174" s="985" t="s">
        <v>371</v>
      </c>
      <c r="C174" s="986"/>
      <c r="D174" s="987"/>
      <c r="E174" s="988"/>
      <c r="F174" s="249"/>
    </row>
    <row r="175" spans="1:6" x14ac:dyDescent="0.3">
      <c r="A175" s="984"/>
      <c r="B175" s="985"/>
      <c r="C175" s="986"/>
      <c r="D175" s="987"/>
      <c r="E175" s="988"/>
      <c r="F175" s="249"/>
    </row>
    <row r="176" spans="1:6" x14ac:dyDescent="0.3">
      <c r="A176" s="984"/>
      <c r="B176" s="985" t="s">
        <v>247</v>
      </c>
      <c r="C176" s="986"/>
      <c r="D176" s="987"/>
      <c r="E176" s="988"/>
      <c r="F176" s="249"/>
    </row>
    <row r="177" spans="1:6" x14ac:dyDescent="0.3">
      <c r="A177" s="984"/>
      <c r="B177" s="985"/>
      <c r="C177" s="986"/>
      <c r="D177" s="987"/>
      <c r="E177" s="988"/>
      <c r="F177" s="249"/>
    </row>
    <row r="178" spans="1:6" ht="39.6" x14ac:dyDescent="0.3">
      <c r="A178" s="984"/>
      <c r="B178" s="1031" t="s">
        <v>248</v>
      </c>
      <c r="C178" s="986"/>
      <c r="D178" s="987"/>
      <c r="E178" s="988"/>
      <c r="F178" s="249"/>
    </row>
    <row r="179" spans="1:6" x14ac:dyDescent="0.3">
      <c r="A179" s="984"/>
      <c r="B179" s="985"/>
      <c r="C179" s="986"/>
      <c r="D179" s="987"/>
      <c r="E179" s="988"/>
      <c r="F179" s="249"/>
    </row>
    <row r="180" spans="1:6" x14ac:dyDescent="0.3">
      <c r="A180" s="989" t="s">
        <v>20</v>
      </c>
      <c r="B180" s="1032" t="s">
        <v>1302</v>
      </c>
      <c r="C180" s="405" t="s">
        <v>207</v>
      </c>
      <c r="D180" s="991">
        <v>173</v>
      </c>
      <c r="E180" s="175"/>
      <c r="F180" s="248">
        <f>D180*E180</f>
        <v>0</v>
      </c>
    </row>
    <row r="181" spans="1:6" x14ac:dyDescent="0.3">
      <c r="A181" s="989"/>
      <c r="B181" s="990"/>
      <c r="C181" s="405"/>
      <c r="D181" s="991"/>
      <c r="E181" s="250"/>
      <c r="F181" s="251"/>
    </row>
    <row r="182" spans="1:6" x14ac:dyDescent="0.3">
      <c r="A182" s="992"/>
      <c r="B182" s="1031" t="s">
        <v>249</v>
      </c>
      <c r="C182" s="405"/>
      <c r="D182" s="991"/>
      <c r="E182" s="250"/>
      <c r="F182" s="251"/>
    </row>
    <row r="183" spans="1:6" x14ac:dyDescent="0.3">
      <c r="A183" s="992"/>
      <c r="B183" s="1033"/>
      <c r="C183" s="405"/>
      <c r="D183" s="991"/>
      <c r="E183" s="250"/>
      <c r="F183" s="251"/>
    </row>
    <row r="184" spans="1:6" ht="79.8" x14ac:dyDescent="0.3">
      <c r="A184" s="992" t="s">
        <v>25</v>
      </c>
      <c r="B184" s="1033" t="s">
        <v>1303</v>
      </c>
      <c r="C184" s="405" t="s">
        <v>207</v>
      </c>
      <c r="D184" s="991">
        <v>66</v>
      </c>
      <c r="E184" s="175"/>
      <c r="F184" s="248">
        <f>D184*E184</f>
        <v>0</v>
      </c>
    </row>
    <row r="185" spans="1:6" x14ac:dyDescent="0.3">
      <c r="A185" s="992"/>
      <c r="B185" s="995"/>
      <c r="C185" s="405"/>
      <c r="D185" s="991"/>
      <c r="E185" s="250"/>
      <c r="F185" s="251"/>
    </row>
    <row r="186" spans="1:6" x14ac:dyDescent="0.3">
      <c r="A186" s="992"/>
      <c r="B186" s="995"/>
      <c r="C186" s="405"/>
      <c r="D186" s="991"/>
      <c r="E186" s="250"/>
      <c r="F186" s="251"/>
    </row>
    <row r="187" spans="1:6" x14ac:dyDescent="0.3">
      <c r="A187" s="992"/>
      <c r="B187" s="995"/>
      <c r="C187" s="405"/>
      <c r="D187" s="991"/>
      <c r="E187" s="250"/>
      <c r="F187" s="251"/>
    </row>
    <row r="188" spans="1:6" x14ac:dyDescent="0.3">
      <c r="A188" s="992"/>
      <c r="B188" s="995"/>
      <c r="C188" s="405"/>
      <c r="D188" s="991"/>
      <c r="E188" s="250"/>
      <c r="F188" s="251"/>
    </row>
    <row r="189" spans="1:6" x14ac:dyDescent="0.3">
      <c r="A189" s="992"/>
      <c r="B189" s="995"/>
      <c r="C189" s="405"/>
      <c r="D189" s="991"/>
      <c r="E189" s="250"/>
      <c r="F189" s="251"/>
    </row>
    <row r="190" spans="1:6" x14ac:dyDescent="0.3">
      <c r="A190" s="992"/>
      <c r="B190" s="995"/>
      <c r="C190" s="405"/>
      <c r="D190" s="991"/>
      <c r="E190" s="250"/>
      <c r="F190" s="251"/>
    </row>
    <row r="191" spans="1:6" x14ac:dyDescent="0.3">
      <c r="A191" s="992"/>
      <c r="B191" s="995"/>
      <c r="C191" s="405"/>
      <c r="D191" s="991"/>
      <c r="E191" s="250"/>
      <c r="F191" s="251"/>
    </row>
    <row r="192" spans="1:6" x14ac:dyDescent="0.3">
      <c r="A192" s="992"/>
      <c r="B192" s="995"/>
      <c r="C192" s="405"/>
      <c r="D192" s="991"/>
      <c r="E192" s="250"/>
      <c r="F192" s="251"/>
    </row>
    <row r="193" spans="1:6" x14ac:dyDescent="0.3">
      <c r="A193" s="992"/>
      <c r="B193" s="995"/>
      <c r="C193" s="405"/>
      <c r="D193" s="991"/>
      <c r="E193" s="250"/>
      <c r="F193" s="251"/>
    </row>
    <row r="194" spans="1:6" x14ac:dyDescent="0.3">
      <c r="A194" s="992"/>
      <c r="B194" s="995"/>
      <c r="C194" s="405"/>
      <c r="D194" s="991"/>
      <c r="E194" s="250"/>
      <c r="F194" s="251"/>
    </row>
    <row r="195" spans="1:6" x14ac:dyDescent="0.3">
      <c r="A195" s="992"/>
      <c r="B195" s="995"/>
      <c r="C195" s="405"/>
      <c r="D195" s="991"/>
      <c r="E195" s="250"/>
      <c r="F195" s="251"/>
    </row>
    <row r="196" spans="1:6" x14ac:dyDescent="0.3">
      <c r="A196" s="992"/>
      <c r="B196" s="995"/>
      <c r="C196" s="405"/>
      <c r="D196" s="991"/>
      <c r="E196" s="250"/>
      <c r="F196" s="251"/>
    </row>
    <row r="197" spans="1:6" x14ac:dyDescent="0.3">
      <c r="A197" s="992"/>
      <c r="B197" s="995"/>
      <c r="C197" s="405"/>
      <c r="D197" s="991"/>
      <c r="E197" s="250"/>
      <c r="F197" s="251"/>
    </row>
    <row r="198" spans="1:6" x14ac:dyDescent="0.3">
      <c r="A198" s="992"/>
      <c r="B198" s="995"/>
      <c r="C198" s="405"/>
      <c r="D198" s="991"/>
      <c r="E198" s="250"/>
      <c r="F198" s="251"/>
    </row>
    <row r="199" spans="1:6" x14ac:dyDescent="0.3">
      <c r="A199" s="992"/>
      <c r="B199" s="995"/>
      <c r="C199" s="405"/>
      <c r="D199" s="991"/>
      <c r="E199" s="250"/>
      <c r="F199" s="251"/>
    </row>
    <row r="200" spans="1:6" x14ac:dyDescent="0.3">
      <c r="A200" s="992"/>
      <c r="B200" s="996"/>
      <c r="C200" s="405"/>
      <c r="D200" s="991"/>
      <c r="E200" s="250"/>
      <c r="F200" s="251"/>
    </row>
    <row r="201" spans="1:6" x14ac:dyDescent="0.3">
      <c r="A201" s="992"/>
      <c r="B201" s="996"/>
      <c r="C201" s="405"/>
      <c r="D201" s="991"/>
      <c r="E201" s="250"/>
      <c r="F201" s="251"/>
    </row>
    <row r="202" spans="1:6" x14ac:dyDescent="0.3">
      <c r="A202" s="997"/>
      <c r="B202" s="1028"/>
      <c r="C202" s="999"/>
      <c r="D202" s="1000"/>
      <c r="E202" s="250"/>
      <c r="F202" s="251"/>
    </row>
    <row r="203" spans="1:6" x14ac:dyDescent="0.3">
      <c r="A203" s="997"/>
      <c r="B203" s="1028"/>
      <c r="C203" s="999"/>
      <c r="D203" s="1000"/>
      <c r="E203" s="250"/>
      <c r="F203" s="251"/>
    </row>
    <row r="204" spans="1:6" x14ac:dyDescent="0.3">
      <c r="A204" s="997"/>
      <c r="B204" s="1028"/>
      <c r="C204" s="999"/>
      <c r="D204" s="1000"/>
      <c r="E204" s="250"/>
      <c r="F204" s="251"/>
    </row>
    <row r="205" spans="1:6" x14ac:dyDescent="0.3">
      <c r="A205" s="997"/>
      <c r="B205" s="1028"/>
      <c r="C205" s="999"/>
      <c r="D205" s="1000"/>
      <c r="E205" s="250"/>
      <c r="F205" s="251"/>
    </row>
    <row r="206" spans="1:6" x14ac:dyDescent="0.3">
      <c r="A206" s="997"/>
      <c r="B206" s="1028"/>
      <c r="C206" s="999"/>
      <c r="D206" s="1000"/>
      <c r="E206" s="250"/>
      <c r="F206" s="251"/>
    </row>
    <row r="207" spans="1:6" x14ac:dyDescent="0.3">
      <c r="A207" s="997"/>
      <c r="B207" s="1029"/>
      <c r="C207" s="999"/>
      <c r="D207" s="1000"/>
      <c r="E207" s="252"/>
      <c r="F207" s="251"/>
    </row>
    <row r="208" spans="1:6" x14ac:dyDescent="0.3">
      <c r="A208" s="997"/>
      <c r="B208" s="1029"/>
      <c r="C208" s="999"/>
      <c r="D208" s="1000"/>
      <c r="E208" s="252"/>
      <c r="F208" s="251"/>
    </row>
    <row r="209" spans="1:6" x14ac:dyDescent="0.3">
      <c r="A209" s="997"/>
      <c r="B209" s="1029"/>
      <c r="C209" s="999"/>
      <c r="D209" s="1000"/>
      <c r="E209" s="252"/>
      <c r="F209" s="251"/>
    </row>
    <row r="210" spans="1:6" x14ac:dyDescent="0.3">
      <c r="A210" s="997"/>
      <c r="B210" s="1029"/>
      <c r="C210" s="999"/>
      <c r="D210" s="1000"/>
      <c r="E210" s="252"/>
      <c r="F210" s="251"/>
    </row>
    <row r="211" spans="1:6" x14ac:dyDescent="0.3">
      <c r="A211" s="997"/>
      <c r="B211" s="1034"/>
      <c r="C211" s="999"/>
      <c r="D211" s="1000"/>
      <c r="E211" s="252"/>
      <c r="F211" s="251"/>
    </row>
    <row r="212" spans="1:6" x14ac:dyDescent="0.3">
      <c r="A212" s="992"/>
      <c r="B212" s="1032"/>
      <c r="C212" s="405"/>
      <c r="D212" s="991"/>
      <c r="E212" s="250"/>
      <c r="F212" s="251"/>
    </row>
    <row r="213" spans="1:6" x14ac:dyDescent="0.3">
      <c r="A213" s="992"/>
      <c r="B213" s="995"/>
      <c r="C213" s="405"/>
      <c r="D213" s="991"/>
      <c r="E213" s="250"/>
      <c r="F213" s="251"/>
    </row>
    <row r="214" spans="1:6" x14ac:dyDescent="0.3">
      <c r="A214" s="1402"/>
      <c r="B214" s="1403" t="s">
        <v>250</v>
      </c>
      <c r="C214" s="1404"/>
      <c r="D214" s="1405"/>
      <c r="E214" s="1406"/>
      <c r="F214" s="1407"/>
    </row>
    <row r="215" spans="1:6" ht="15" thickBot="1" x14ac:dyDescent="0.35">
      <c r="A215" s="1396"/>
      <c r="B215" s="1408" t="s">
        <v>372</v>
      </c>
      <c r="C215" s="1398"/>
      <c r="D215" s="1399" t="s">
        <v>18</v>
      </c>
      <c r="E215" s="1400"/>
      <c r="F215" s="1401">
        <f>SUM(F173:F213)</f>
        <v>0</v>
      </c>
    </row>
    <row r="216" spans="1:6" ht="15" thickTop="1" x14ac:dyDescent="0.3">
      <c r="E216" s="972"/>
    </row>
    <row r="217" spans="1:6" ht="15" thickBot="1" x14ac:dyDescent="0.35">
      <c r="E217" s="972"/>
    </row>
    <row r="218" spans="1:6" ht="15" thickTop="1" x14ac:dyDescent="0.3">
      <c r="A218" s="973" t="s">
        <v>202</v>
      </c>
      <c r="B218" s="974" t="s">
        <v>203</v>
      </c>
      <c r="C218" s="975" t="s">
        <v>204</v>
      </c>
      <c r="D218" s="976" t="s">
        <v>205</v>
      </c>
      <c r="E218" s="977" t="s">
        <v>206</v>
      </c>
      <c r="F218" s="978" t="s">
        <v>979</v>
      </c>
    </row>
    <row r="219" spans="1:6" x14ac:dyDescent="0.3">
      <c r="A219" s="984"/>
      <c r="B219" s="985" t="s">
        <v>373</v>
      </c>
      <c r="C219" s="986"/>
      <c r="D219" s="987"/>
      <c r="E219" s="988"/>
      <c r="F219" s="249"/>
    </row>
    <row r="220" spans="1:6" x14ac:dyDescent="0.3">
      <c r="A220" s="984"/>
      <c r="B220" s="985"/>
      <c r="C220" s="986"/>
      <c r="D220" s="987"/>
      <c r="E220" s="988"/>
      <c r="F220" s="249"/>
    </row>
    <row r="221" spans="1:6" x14ac:dyDescent="0.3">
      <c r="A221" s="984"/>
      <c r="B221" s="985" t="s">
        <v>374</v>
      </c>
      <c r="C221" s="986"/>
      <c r="D221" s="987"/>
      <c r="E221" s="988"/>
      <c r="F221" s="249"/>
    </row>
    <row r="222" spans="1:6" x14ac:dyDescent="0.3">
      <c r="A222" s="984"/>
      <c r="B222" s="995"/>
      <c r="C222" s="986"/>
      <c r="D222" s="987"/>
      <c r="E222" s="988"/>
      <c r="F222" s="249"/>
    </row>
    <row r="223" spans="1:6" x14ac:dyDescent="0.3">
      <c r="A223" s="989"/>
      <c r="B223" s="1035" t="s">
        <v>526</v>
      </c>
      <c r="C223" s="405"/>
      <c r="D223" s="991"/>
      <c r="E223" s="250"/>
      <c r="F223" s="251"/>
    </row>
    <row r="224" spans="1:6" x14ac:dyDescent="0.3">
      <c r="A224" s="989"/>
      <c r="B224" s="1035"/>
      <c r="C224" s="405"/>
      <c r="D224" s="991"/>
      <c r="E224" s="250"/>
      <c r="F224" s="251"/>
    </row>
    <row r="225" spans="1:6" ht="77.25" customHeight="1" x14ac:dyDescent="0.3">
      <c r="A225" s="992" t="s">
        <v>20</v>
      </c>
      <c r="B225" s="1036" t="s">
        <v>535</v>
      </c>
      <c r="C225" s="405" t="s">
        <v>208</v>
      </c>
      <c r="D225" s="991">
        <v>5</v>
      </c>
      <c r="E225" s="175"/>
      <c r="F225" s="248">
        <f>D225*E225</f>
        <v>0</v>
      </c>
    </row>
    <row r="226" spans="1:6" x14ac:dyDescent="0.3">
      <c r="A226" s="989"/>
      <c r="B226" s="990"/>
      <c r="C226" s="405"/>
      <c r="D226" s="991"/>
      <c r="E226" s="250"/>
      <c r="F226" s="251"/>
    </row>
    <row r="227" spans="1:6" ht="66" x14ac:dyDescent="0.3">
      <c r="A227" s="992" t="s">
        <v>25</v>
      </c>
      <c r="B227" s="1037" t="s">
        <v>375</v>
      </c>
      <c r="C227" s="438" t="s">
        <v>208</v>
      </c>
      <c r="D227" s="991">
        <v>3</v>
      </c>
      <c r="E227" s="175"/>
      <c r="F227" s="248">
        <f>D227*E227</f>
        <v>0</v>
      </c>
    </row>
    <row r="228" spans="1:6" x14ac:dyDescent="0.3">
      <c r="A228" s="992"/>
      <c r="B228" s="1033"/>
      <c r="C228" s="405"/>
      <c r="D228" s="991"/>
      <c r="E228" s="250"/>
      <c r="F228" s="251"/>
    </row>
    <row r="229" spans="1:6" ht="66" x14ac:dyDescent="0.3">
      <c r="A229" s="992" t="s">
        <v>28</v>
      </c>
      <c r="B229" s="1037" t="s">
        <v>523</v>
      </c>
      <c r="C229" s="438" t="s">
        <v>208</v>
      </c>
      <c r="D229" s="991">
        <v>4</v>
      </c>
      <c r="E229" s="175"/>
      <c r="F229" s="248">
        <f>D229*E229</f>
        <v>0</v>
      </c>
    </row>
    <row r="230" spans="1:6" x14ac:dyDescent="0.3">
      <c r="A230" s="992"/>
      <c r="B230" s="1033"/>
      <c r="C230" s="405"/>
      <c r="D230" s="991"/>
      <c r="E230" s="250"/>
      <c r="F230" s="251"/>
    </row>
    <row r="231" spans="1:6" x14ac:dyDescent="0.3">
      <c r="A231" s="992" t="s">
        <v>31</v>
      </c>
      <c r="B231" s="1033" t="s">
        <v>524</v>
      </c>
      <c r="C231" s="405" t="s">
        <v>208</v>
      </c>
      <c r="D231" s="991">
        <v>2</v>
      </c>
      <c r="E231" s="175"/>
      <c r="F231" s="248">
        <f>D231*E231</f>
        <v>0</v>
      </c>
    </row>
    <row r="232" spans="1:6" x14ac:dyDescent="0.3">
      <c r="A232" s="992"/>
      <c r="B232" s="1033"/>
      <c r="C232" s="405"/>
      <c r="D232" s="991"/>
      <c r="E232" s="250"/>
      <c r="F232" s="251"/>
    </row>
    <row r="233" spans="1:6" x14ac:dyDescent="0.3">
      <c r="A233" s="992"/>
      <c r="B233" s="1038" t="s">
        <v>550</v>
      </c>
      <c r="C233" s="405"/>
      <c r="D233" s="991"/>
      <c r="E233" s="250"/>
      <c r="F233" s="251"/>
    </row>
    <row r="234" spans="1:6" x14ac:dyDescent="0.3">
      <c r="A234" s="992"/>
      <c r="B234" s="1033"/>
      <c r="C234" s="405"/>
      <c r="D234" s="991"/>
      <c r="E234" s="250"/>
      <c r="F234" s="251"/>
    </row>
    <row r="235" spans="1:6" x14ac:dyDescent="0.3">
      <c r="A235" s="992"/>
      <c r="B235" s="1039" t="s">
        <v>289</v>
      </c>
      <c r="C235" s="405"/>
      <c r="D235" s="991"/>
      <c r="E235" s="250"/>
      <c r="F235" s="251"/>
    </row>
    <row r="236" spans="1:6" x14ac:dyDescent="0.3">
      <c r="A236" s="992"/>
      <c r="B236" s="1033"/>
      <c r="C236" s="405"/>
      <c r="D236" s="991"/>
      <c r="E236" s="250"/>
      <c r="F236" s="251"/>
    </row>
    <row r="237" spans="1:6" ht="27" x14ac:dyDescent="0.3">
      <c r="A237" s="992" t="s">
        <v>44</v>
      </c>
      <c r="B237" s="1033" t="s">
        <v>551</v>
      </c>
      <c r="C237" s="405" t="s">
        <v>208</v>
      </c>
      <c r="D237" s="991">
        <v>1</v>
      </c>
      <c r="E237" s="175"/>
      <c r="F237" s="248">
        <f>D237*E237</f>
        <v>0</v>
      </c>
    </row>
    <row r="238" spans="1:6" x14ac:dyDescent="0.3">
      <c r="A238" s="992"/>
      <c r="B238" s="1033"/>
      <c r="C238" s="405"/>
      <c r="D238" s="991"/>
      <c r="E238" s="250"/>
      <c r="F238" s="251"/>
    </row>
    <row r="239" spans="1:6" x14ac:dyDescent="0.3">
      <c r="A239" s="992"/>
      <c r="B239" s="1031" t="s">
        <v>258</v>
      </c>
      <c r="C239" s="405"/>
      <c r="D239" s="991"/>
      <c r="E239" s="250"/>
      <c r="F239" s="251"/>
    </row>
    <row r="240" spans="1:6" x14ac:dyDescent="0.3">
      <c r="A240" s="992"/>
      <c r="B240" s="995"/>
      <c r="C240" s="405"/>
      <c r="D240" s="991"/>
      <c r="E240" s="250"/>
      <c r="F240" s="251"/>
    </row>
    <row r="241" spans="1:6" x14ac:dyDescent="0.3">
      <c r="A241" s="992" t="s">
        <v>56</v>
      </c>
      <c r="B241" s="1040" t="s">
        <v>376</v>
      </c>
      <c r="C241" s="405" t="s">
        <v>260</v>
      </c>
      <c r="D241" s="991">
        <v>21</v>
      </c>
      <c r="E241" s="175"/>
      <c r="F241" s="248">
        <f>D241*E241</f>
        <v>0</v>
      </c>
    </row>
    <row r="242" spans="1:6" x14ac:dyDescent="0.3">
      <c r="A242" s="992"/>
      <c r="B242" s="1040"/>
      <c r="C242" s="405"/>
      <c r="D242" s="991"/>
      <c r="E242" s="250"/>
      <c r="F242" s="251"/>
    </row>
    <row r="243" spans="1:6" x14ac:dyDescent="0.3">
      <c r="A243" s="992" t="s">
        <v>60</v>
      </c>
      <c r="B243" s="1041" t="s">
        <v>261</v>
      </c>
      <c r="C243" s="405" t="s">
        <v>260</v>
      </c>
      <c r="D243" s="991">
        <f>10+10</f>
        <v>20</v>
      </c>
      <c r="E243" s="175"/>
      <c r="F243" s="248">
        <f t="shared" ref="F243" si="0">D243*E243</f>
        <v>0</v>
      </c>
    </row>
    <row r="244" spans="1:6" x14ac:dyDescent="0.3">
      <c r="A244" s="992"/>
      <c r="B244" s="1042"/>
      <c r="C244" s="405"/>
      <c r="D244" s="991"/>
      <c r="E244" s="250"/>
      <c r="F244" s="251"/>
    </row>
    <row r="245" spans="1:6" x14ac:dyDescent="0.3">
      <c r="A245" s="992" t="s">
        <v>455</v>
      </c>
      <c r="B245" s="1041" t="s">
        <v>400</v>
      </c>
      <c r="C245" s="405" t="s">
        <v>260</v>
      </c>
      <c r="D245" s="991">
        <v>31</v>
      </c>
      <c r="E245" s="175"/>
      <c r="F245" s="248">
        <f t="shared" ref="F245" si="1">D245*E245</f>
        <v>0</v>
      </c>
    </row>
    <row r="246" spans="1:6" x14ac:dyDescent="0.3">
      <c r="A246" s="992"/>
      <c r="B246" s="1043"/>
      <c r="C246" s="405"/>
      <c r="D246" s="991"/>
      <c r="E246" s="250"/>
      <c r="F246" s="251"/>
    </row>
    <row r="247" spans="1:6" x14ac:dyDescent="0.3">
      <c r="A247" s="992" t="s">
        <v>456</v>
      </c>
      <c r="B247" s="1041" t="s">
        <v>401</v>
      </c>
      <c r="C247" s="405" t="s">
        <v>260</v>
      </c>
      <c r="D247" s="991">
        <v>4</v>
      </c>
      <c r="E247" s="175"/>
      <c r="F247" s="248">
        <f>D247*E247</f>
        <v>0</v>
      </c>
    </row>
    <row r="248" spans="1:6" x14ac:dyDescent="0.3">
      <c r="A248" s="992"/>
      <c r="B248" s="1043"/>
      <c r="C248" s="405"/>
      <c r="D248" s="991"/>
      <c r="E248" s="250"/>
      <c r="F248" s="251"/>
    </row>
    <row r="249" spans="1:6" x14ac:dyDescent="0.3">
      <c r="A249" s="992" t="s">
        <v>457</v>
      </c>
      <c r="B249" s="1041" t="s">
        <v>259</v>
      </c>
      <c r="C249" s="405" t="s">
        <v>260</v>
      </c>
      <c r="D249" s="991">
        <f>61+61</f>
        <v>122</v>
      </c>
      <c r="E249" s="175"/>
      <c r="F249" s="248">
        <f t="shared" ref="F249" si="2">D249*E249</f>
        <v>0</v>
      </c>
    </row>
    <row r="250" spans="1:6" x14ac:dyDescent="0.3">
      <c r="A250" s="992"/>
      <c r="B250" s="1041"/>
      <c r="C250" s="405"/>
      <c r="D250" s="991"/>
      <c r="E250" s="1026"/>
      <c r="F250" s="251"/>
    </row>
    <row r="251" spans="1:6" x14ac:dyDescent="0.3">
      <c r="A251" s="992" t="s">
        <v>458</v>
      </c>
      <c r="B251" s="1041" t="s">
        <v>525</v>
      </c>
      <c r="C251" s="405" t="s">
        <v>260</v>
      </c>
      <c r="D251" s="991">
        <v>21</v>
      </c>
      <c r="E251" s="175"/>
      <c r="F251" s="248">
        <f>D251*E251</f>
        <v>0</v>
      </c>
    </row>
    <row r="252" spans="1:6" x14ac:dyDescent="0.3">
      <c r="A252" s="992"/>
      <c r="B252" s="1042"/>
      <c r="C252" s="405"/>
      <c r="D252" s="991"/>
      <c r="E252" s="250"/>
      <c r="F252" s="251"/>
    </row>
    <row r="253" spans="1:6" ht="26.4" x14ac:dyDescent="0.3">
      <c r="A253" s="992" t="s">
        <v>459</v>
      </c>
      <c r="B253" s="1042" t="s">
        <v>1301</v>
      </c>
      <c r="C253" s="405" t="s">
        <v>260</v>
      </c>
      <c r="D253" s="991">
        <v>21</v>
      </c>
      <c r="E253" s="175"/>
      <c r="F253" s="248">
        <f t="shared" ref="F253" si="3">D253*E253</f>
        <v>0</v>
      </c>
    </row>
    <row r="254" spans="1:6" x14ac:dyDescent="0.3">
      <c r="A254" s="992"/>
      <c r="B254" s="1042"/>
      <c r="C254" s="405"/>
      <c r="D254" s="991"/>
      <c r="E254" s="250"/>
      <c r="F254" s="251"/>
    </row>
    <row r="255" spans="1:6" x14ac:dyDescent="0.3">
      <c r="A255" s="989"/>
      <c r="B255" s="607"/>
      <c r="C255" s="499"/>
      <c r="D255" s="1001"/>
      <c r="E255" s="988"/>
      <c r="F255" s="1002"/>
    </row>
    <row r="256" spans="1:6" ht="15" thickBot="1" x14ac:dyDescent="0.35">
      <c r="A256" s="1396"/>
      <c r="B256" s="1409" t="s">
        <v>378</v>
      </c>
      <c r="C256" s="1398"/>
      <c r="D256" s="1399" t="s">
        <v>18</v>
      </c>
      <c r="E256" s="1400"/>
      <c r="F256" s="1401">
        <f>SUM(F219:F254)</f>
        <v>0</v>
      </c>
    </row>
    <row r="257" spans="1:6" ht="15" thickTop="1" x14ac:dyDescent="0.3">
      <c r="E257" s="972"/>
    </row>
    <row r="258" spans="1:6" ht="15" thickBot="1" x14ac:dyDescent="0.35">
      <c r="E258" s="972"/>
    </row>
    <row r="259" spans="1:6" ht="15" thickTop="1" x14ac:dyDescent="0.3">
      <c r="A259" s="973" t="s">
        <v>202</v>
      </c>
      <c r="B259" s="974" t="s">
        <v>203</v>
      </c>
      <c r="C259" s="975" t="s">
        <v>204</v>
      </c>
      <c r="D259" s="976" t="s">
        <v>205</v>
      </c>
      <c r="E259" s="977" t="s">
        <v>206</v>
      </c>
      <c r="F259" s="978" t="s">
        <v>979</v>
      </c>
    </row>
    <row r="260" spans="1:6" x14ac:dyDescent="0.3">
      <c r="A260" s="984"/>
      <c r="B260" s="985" t="s">
        <v>402</v>
      </c>
      <c r="C260" s="986"/>
      <c r="D260" s="987"/>
      <c r="E260" s="988"/>
      <c r="F260" s="249"/>
    </row>
    <row r="261" spans="1:6" x14ac:dyDescent="0.3">
      <c r="A261" s="984"/>
      <c r="B261" s="985"/>
      <c r="C261" s="986"/>
      <c r="D261" s="987"/>
      <c r="E261" s="988"/>
      <c r="F261" s="249"/>
    </row>
    <row r="262" spans="1:6" x14ac:dyDescent="0.3">
      <c r="A262" s="984"/>
      <c r="B262" s="985" t="s">
        <v>379</v>
      </c>
      <c r="C262" s="986"/>
      <c r="D262" s="987"/>
      <c r="E262" s="988"/>
      <c r="F262" s="249"/>
    </row>
    <row r="263" spans="1:6" x14ac:dyDescent="0.3">
      <c r="A263" s="984"/>
      <c r="B263" s="985"/>
      <c r="C263" s="986"/>
      <c r="D263" s="987"/>
      <c r="E263" s="988"/>
      <c r="F263" s="249"/>
    </row>
    <row r="264" spans="1:6" x14ac:dyDescent="0.3">
      <c r="A264" s="984"/>
      <c r="B264" s="1008" t="s">
        <v>263</v>
      </c>
      <c r="C264" s="986"/>
      <c r="D264" s="987"/>
      <c r="E264" s="988"/>
      <c r="F264" s="1263">
        <f>F256</f>
        <v>0</v>
      </c>
    </row>
    <row r="265" spans="1:6" x14ac:dyDescent="0.3">
      <c r="A265" s="984"/>
      <c r="B265" s="1008"/>
      <c r="C265" s="986"/>
      <c r="D265" s="987"/>
      <c r="E265" s="988"/>
      <c r="F265" s="249"/>
    </row>
    <row r="266" spans="1:6" x14ac:dyDescent="0.3">
      <c r="A266" s="992"/>
      <c r="B266" s="1044" t="s">
        <v>264</v>
      </c>
      <c r="C266" s="438"/>
      <c r="D266" s="991"/>
      <c r="E266" s="250"/>
      <c r="F266" s="251"/>
    </row>
    <row r="267" spans="1:6" x14ac:dyDescent="0.3">
      <c r="A267" s="992"/>
      <c r="B267" s="1042"/>
      <c r="C267" s="438"/>
      <c r="D267" s="991"/>
      <c r="E267" s="250"/>
      <c r="F267" s="251"/>
    </row>
    <row r="268" spans="1:6" x14ac:dyDescent="0.3">
      <c r="A268" s="992" t="s">
        <v>20</v>
      </c>
      <c r="B268" s="1045" t="s">
        <v>265</v>
      </c>
      <c r="C268" s="438" t="s">
        <v>260</v>
      </c>
      <c r="D268" s="991">
        <f>D249</f>
        <v>122</v>
      </c>
      <c r="E268" s="175"/>
      <c r="F268" s="248">
        <f>D268*E268</f>
        <v>0</v>
      </c>
    </row>
    <row r="269" spans="1:6" x14ac:dyDescent="0.3">
      <c r="A269" s="992"/>
      <c r="B269" s="1045"/>
      <c r="C269" s="438"/>
      <c r="D269" s="991"/>
      <c r="E269" s="250"/>
      <c r="F269" s="251"/>
    </row>
    <row r="270" spans="1:6" ht="26.4" x14ac:dyDescent="0.3">
      <c r="A270" s="992" t="s">
        <v>25</v>
      </c>
      <c r="B270" s="1045" t="s">
        <v>377</v>
      </c>
      <c r="C270" s="438" t="s">
        <v>260</v>
      </c>
      <c r="D270" s="1000">
        <v>72</v>
      </c>
      <c r="E270" s="175"/>
      <c r="F270" s="248">
        <f>D270*E270</f>
        <v>0</v>
      </c>
    </row>
    <row r="271" spans="1:6" x14ac:dyDescent="0.3">
      <c r="A271" s="984"/>
      <c r="B271" s="1008"/>
      <c r="C271" s="986"/>
      <c r="D271" s="987"/>
      <c r="E271" s="988"/>
      <c r="F271" s="249"/>
    </row>
    <row r="272" spans="1:6" ht="26.4" x14ac:dyDescent="0.3">
      <c r="A272" s="992"/>
      <c r="B272" s="1044" t="s">
        <v>267</v>
      </c>
      <c r="C272" s="405"/>
      <c r="D272" s="991"/>
      <c r="E272" s="250"/>
      <c r="F272" s="251"/>
    </row>
    <row r="273" spans="1:6" x14ac:dyDescent="0.3">
      <c r="A273" s="992"/>
      <c r="B273" s="1042"/>
      <c r="C273" s="405"/>
      <c r="D273" s="991"/>
      <c r="E273" s="250"/>
      <c r="F273" s="251"/>
    </row>
    <row r="274" spans="1:6" x14ac:dyDescent="0.3">
      <c r="A274" s="992" t="s">
        <v>28</v>
      </c>
      <c r="B274" s="1045" t="s">
        <v>265</v>
      </c>
      <c r="C274" s="405" t="s">
        <v>260</v>
      </c>
      <c r="D274" s="991">
        <f>D268</f>
        <v>122</v>
      </c>
      <c r="E274" s="175"/>
      <c r="F274" s="248">
        <f>D274*E274</f>
        <v>0</v>
      </c>
    </row>
    <row r="275" spans="1:6" x14ac:dyDescent="0.3">
      <c r="A275" s="997"/>
      <c r="B275" s="1045"/>
      <c r="C275" s="405"/>
      <c r="D275" s="991"/>
      <c r="E275" s="250"/>
      <c r="F275" s="251"/>
    </row>
    <row r="276" spans="1:6" ht="26.4" x14ac:dyDescent="0.3">
      <c r="A276" s="997" t="s">
        <v>31</v>
      </c>
      <c r="B276" s="1045" t="s">
        <v>377</v>
      </c>
      <c r="C276" s="405" t="s">
        <v>260</v>
      </c>
      <c r="D276" s="991">
        <v>72</v>
      </c>
      <c r="E276" s="175"/>
      <c r="F276" s="248">
        <f>D276*E276</f>
        <v>0</v>
      </c>
    </row>
    <row r="277" spans="1:6" x14ac:dyDescent="0.3">
      <c r="A277" s="997"/>
      <c r="B277" s="1042"/>
      <c r="C277" s="405"/>
      <c r="D277" s="991"/>
      <c r="E277" s="250"/>
      <c r="F277" s="251"/>
    </row>
    <row r="278" spans="1:6" x14ac:dyDescent="0.3">
      <c r="A278" s="992" t="s">
        <v>44</v>
      </c>
      <c r="B278" s="1042" t="s">
        <v>268</v>
      </c>
      <c r="C278" s="405" t="s">
        <v>207</v>
      </c>
      <c r="D278" s="991">
        <f>26+26</f>
        <v>52</v>
      </c>
      <c r="E278" s="175"/>
      <c r="F278" s="248">
        <f>D278*E278</f>
        <v>0</v>
      </c>
    </row>
    <row r="279" spans="1:6" x14ac:dyDescent="0.3">
      <c r="A279" s="984"/>
      <c r="B279" s="1008"/>
      <c r="C279" s="986"/>
      <c r="D279" s="987"/>
      <c r="E279" s="988"/>
      <c r="F279" s="249"/>
    </row>
    <row r="280" spans="1:6" x14ac:dyDescent="0.3">
      <c r="A280" s="984"/>
      <c r="B280" s="1031" t="s">
        <v>269</v>
      </c>
      <c r="C280" s="438"/>
      <c r="D280" s="991"/>
      <c r="E280" s="988"/>
      <c r="F280" s="249"/>
    </row>
    <row r="281" spans="1:6" x14ac:dyDescent="0.3">
      <c r="A281" s="984"/>
      <c r="B281" s="1042"/>
      <c r="C281" s="438"/>
      <c r="D281" s="991"/>
      <c r="E281" s="988"/>
      <c r="F281" s="249"/>
    </row>
    <row r="282" spans="1:6" ht="28.5" customHeight="1" x14ac:dyDescent="0.3">
      <c r="A282" s="989" t="s">
        <v>56</v>
      </c>
      <c r="B282" s="1042" t="s">
        <v>270</v>
      </c>
      <c r="C282" s="438" t="s">
        <v>260</v>
      </c>
      <c r="D282" s="991">
        <v>7</v>
      </c>
      <c r="E282" s="175"/>
      <c r="F282" s="248">
        <f>D282*E282</f>
        <v>0</v>
      </c>
    </row>
    <row r="283" spans="1:6" x14ac:dyDescent="0.3">
      <c r="A283" s="989"/>
      <c r="B283" s="1042"/>
      <c r="C283" s="405"/>
      <c r="D283" s="991"/>
      <c r="E283" s="250"/>
      <c r="F283" s="251"/>
    </row>
    <row r="284" spans="1:6" ht="39.6" x14ac:dyDescent="0.3">
      <c r="A284" s="992"/>
      <c r="B284" s="1046" t="s">
        <v>271</v>
      </c>
      <c r="C284" s="405"/>
      <c r="D284" s="991"/>
      <c r="E284" s="250"/>
      <c r="F284" s="251"/>
    </row>
    <row r="285" spans="1:6" x14ac:dyDescent="0.3">
      <c r="A285" s="992"/>
      <c r="B285" s="1042"/>
      <c r="C285" s="405"/>
      <c r="D285" s="991"/>
      <c r="E285" s="250"/>
      <c r="F285" s="251"/>
    </row>
    <row r="286" spans="1:6" ht="26.4" x14ac:dyDescent="0.3">
      <c r="A286" s="992" t="s">
        <v>60</v>
      </c>
      <c r="B286" s="1043" t="s">
        <v>384</v>
      </c>
      <c r="C286" s="405" t="s">
        <v>274</v>
      </c>
      <c r="D286" s="991">
        <f>9+9</f>
        <v>18</v>
      </c>
      <c r="E286" s="175"/>
      <c r="F286" s="248">
        <f>D286*E286</f>
        <v>0</v>
      </c>
    </row>
    <row r="287" spans="1:6" x14ac:dyDescent="0.3">
      <c r="A287" s="992"/>
      <c r="B287" s="1043"/>
      <c r="C287" s="405"/>
      <c r="D287" s="991"/>
      <c r="E287" s="250"/>
      <c r="F287" s="251"/>
    </row>
    <row r="288" spans="1:6" x14ac:dyDescent="0.3">
      <c r="A288" s="992" t="s">
        <v>455</v>
      </c>
      <c r="B288" s="1043" t="s">
        <v>386</v>
      </c>
      <c r="C288" s="405" t="s">
        <v>208</v>
      </c>
      <c r="D288" s="991">
        <v>4</v>
      </c>
      <c r="E288" s="175"/>
      <c r="F288" s="248">
        <f t="shared" ref="F288" si="4">D288*E288</f>
        <v>0</v>
      </c>
    </row>
    <row r="289" spans="1:6" x14ac:dyDescent="0.3">
      <c r="A289" s="992"/>
      <c r="B289" s="1043"/>
      <c r="C289" s="405"/>
      <c r="D289" s="991"/>
      <c r="E289" s="250"/>
      <c r="F289" s="251"/>
    </row>
    <row r="290" spans="1:6" x14ac:dyDescent="0.3">
      <c r="A290" s="992" t="s">
        <v>456</v>
      </c>
      <c r="B290" s="1043" t="s">
        <v>385</v>
      </c>
      <c r="C290" s="405" t="s">
        <v>208</v>
      </c>
      <c r="D290" s="991">
        <f>2+6</f>
        <v>8</v>
      </c>
      <c r="E290" s="175"/>
      <c r="F290" s="248">
        <f t="shared" ref="F290" si="5">D290*E290</f>
        <v>0</v>
      </c>
    </row>
    <row r="291" spans="1:6" x14ac:dyDescent="0.3">
      <c r="A291" s="992"/>
      <c r="B291" s="1043"/>
      <c r="C291" s="405"/>
      <c r="D291" s="991"/>
      <c r="E291" s="250"/>
      <c r="F291" s="251"/>
    </row>
    <row r="292" spans="1:6" ht="26.4" x14ac:dyDescent="0.3">
      <c r="A292" s="992" t="s">
        <v>457</v>
      </c>
      <c r="B292" s="1041" t="s">
        <v>382</v>
      </c>
      <c r="C292" s="405" t="s">
        <v>208</v>
      </c>
      <c r="D292" s="991">
        <f>6+6</f>
        <v>12</v>
      </c>
      <c r="E292" s="175"/>
      <c r="F292" s="248">
        <f t="shared" ref="F292" si="6">D292*E292</f>
        <v>0</v>
      </c>
    </row>
    <row r="293" spans="1:6" x14ac:dyDescent="0.3">
      <c r="A293" s="992"/>
      <c r="B293" s="1043"/>
      <c r="C293" s="405"/>
      <c r="D293" s="991"/>
      <c r="E293" s="250"/>
      <c r="F293" s="251"/>
    </row>
    <row r="294" spans="1:6" x14ac:dyDescent="0.3">
      <c r="A294" s="992" t="s">
        <v>458</v>
      </c>
      <c r="B294" s="1041" t="s">
        <v>275</v>
      </c>
      <c r="C294" s="405" t="s">
        <v>208</v>
      </c>
      <c r="D294" s="991">
        <f>6+6</f>
        <v>12</v>
      </c>
      <c r="E294" s="175"/>
      <c r="F294" s="248">
        <f t="shared" ref="F294" si="7">D294*E294</f>
        <v>0</v>
      </c>
    </row>
    <row r="295" spans="1:6" x14ac:dyDescent="0.3">
      <c r="A295" s="992"/>
      <c r="B295" s="1041"/>
      <c r="C295" s="405"/>
      <c r="D295" s="991"/>
      <c r="E295" s="250"/>
      <c r="F295" s="251"/>
    </row>
    <row r="296" spans="1:6" ht="26.4" x14ac:dyDescent="0.3">
      <c r="A296" s="992" t="s">
        <v>459</v>
      </c>
      <c r="B296" s="1041" t="s">
        <v>527</v>
      </c>
      <c r="C296" s="405" t="s">
        <v>208</v>
      </c>
      <c r="D296" s="991">
        <f>2+6</f>
        <v>8</v>
      </c>
      <c r="E296" s="175"/>
      <c r="F296" s="248">
        <f t="shared" ref="F296" si="8">D296*E296</f>
        <v>0</v>
      </c>
    </row>
    <row r="297" spans="1:6" x14ac:dyDescent="0.3">
      <c r="A297" s="992"/>
      <c r="B297" s="1041"/>
      <c r="C297" s="405"/>
      <c r="D297" s="991"/>
      <c r="E297" s="250"/>
      <c r="F297" s="251"/>
    </row>
    <row r="298" spans="1:6" ht="26.4" x14ac:dyDescent="0.3">
      <c r="A298" s="992" t="s">
        <v>460</v>
      </c>
      <c r="B298" s="1041" t="s">
        <v>381</v>
      </c>
      <c r="C298" s="405" t="s">
        <v>208</v>
      </c>
      <c r="D298" s="991">
        <f>2+4</f>
        <v>6</v>
      </c>
      <c r="E298" s="175"/>
      <c r="F298" s="248">
        <f t="shared" ref="F298" si="9">D298*E298</f>
        <v>0</v>
      </c>
    </row>
    <row r="299" spans="1:6" x14ac:dyDescent="0.3">
      <c r="A299" s="992"/>
      <c r="B299" s="995"/>
      <c r="C299" s="405"/>
      <c r="D299" s="991"/>
      <c r="E299" s="250"/>
      <c r="F299" s="251"/>
    </row>
    <row r="300" spans="1:6" x14ac:dyDescent="0.3">
      <c r="A300" s="989"/>
      <c r="B300" s="1023"/>
      <c r="C300" s="499"/>
      <c r="D300" s="1001"/>
      <c r="E300" s="988"/>
      <c r="F300" s="1002"/>
    </row>
    <row r="301" spans="1:6" ht="15" thickBot="1" x14ac:dyDescent="0.35">
      <c r="A301" s="1396"/>
      <c r="B301" s="1397" t="s">
        <v>378</v>
      </c>
      <c r="C301" s="1398"/>
      <c r="D301" s="1399" t="s">
        <v>18</v>
      </c>
      <c r="E301" s="1400"/>
      <c r="F301" s="1401">
        <f>SUM(F260:F299)</f>
        <v>0</v>
      </c>
    </row>
    <row r="302" spans="1:6" ht="15" thickTop="1" x14ac:dyDescent="0.3">
      <c r="E302" s="972"/>
    </row>
    <row r="303" spans="1:6" ht="15" thickBot="1" x14ac:dyDescent="0.35">
      <c r="E303" s="972"/>
    </row>
    <row r="304" spans="1:6" ht="15" thickTop="1" x14ac:dyDescent="0.3">
      <c r="A304" s="973" t="s">
        <v>202</v>
      </c>
      <c r="B304" s="974" t="s">
        <v>203</v>
      </c>
      <c r="C304" s="975" t="s">
        <v>204</v>
      </c>
      <c r="D304" s="976" t="s">
        <v>205</v>
      </c>
      <c r="E304" s="977" t="s">
        <v>206</v>
      </c>
      <c r="F304" s="978" t="s">
        <v>979</v>
      </c>
    </row>
    <row r="305" spans="1:6" x14ac:dyDescent="0.3">
      <c r="A305" s="984"/>
      <c r="B305" s="985" t="s">
        <v>402</v>
      </c>
      <c r="C305" s="986"/>
      <c r="D305" s="987"/>
      <c r="E305" s="988"/>
      <c r="F305" s="249"/>
    </row>
    <row r="306" spans="1:6" x14ac:dyDescent="0.3">
      <c r="A306" s="984"/>
      <c r="B306" s="985"/>
      <c r="C306" s="986"/>
      <c r="D306" s="987"/>
      <c r="E306" s="988"/>
      <c r="F306" s="249"/>
    </row>
    <row r="307" spans="1:6" x14ac:dyDescent="0.3">
      <c r="A307" s="984"/>
      <c r="B307" s="985" t="s">
        <v>379</v>
      </c>
      <c r="C307" s="986"/>
      <c r="D307" s="987"/>
      <c r="E307" s="988"/>
      <c r="F307" s="249"/>
    </row>
    <row r="308" spans="1:6" x14ac:dyDescent="0.3">
      <c r="A308" s="984"/>
      <c r="B308" s="985"/>
      <c r="C308" s="986"/>
      <c r="D308" s="987"/>
      <c r="E308" s="988"/>
      <c r="F308" s="249"/>
    </row>
    <row r="309" spans="1:6" x14ac:dyDescent="0.3">
      <c r="A309" s="984"/>
      <c r="B309" s="1008" t="s">
        <v>263</v>
      </c>
      <c r="C309" s="986"/>
      <c r="D309" s="987"/>
      <c r="E309" s="988"/>
      <c r="F309" s="1263">
        <f>F301</f>
        <v>0</v>
      </c>
    </row>
    <row r="310" spans="1:6" x14ac:dyDescent="0.3">
      <c r="A310" s="984"/>
      <c r="B310" s="1008"/>
      <c r="C310" s="986"/>
      <c r="D310" s="987"/>
      <c r="E310" s="988"/>
      <c r="F310" s="249"/>
    </row>
    <row r="311" spans="1:6" ht="39.6" x14ac:dyDescent="0.3">
      <c r="A311" s="984"/>
      <c r="B311" s="1046" t="s">
        <v>271</v>
      </c>
      <c r="C311" s="986"/>
      <c r="D311" s="987"/>
      <c r="E311" s="988"/>
      <c r="F311" s="249"/>
    </row>
    <row r="312" spans="1:6" x14ac:dyDescent="0.3">
      <c r="A312" s="984"/>
      <c r="B312" s="1008"/>
      <c r="C312" s="986"/>
      <c r="D312" s="987"/>
      <c r="E312" s="988"/>
      <c r="F312" s="249"/>
    </row>
    <row r="313" spans="1:6" ht="39.6" x14ac:dyDescent="0.3">
      <c r="A313" s="992" t="s">
        <v>20</v>
      </c>
      <c r="B313" s="1047" t="s">
        <v>383</v>
      </c>
      <c r="C313" s="405" t="s">
        <v>208</v>
      </c>
      <c r="D313" s="991">
        <f>6+2</f>
        <v>8</v>
      </c>
      <c r="E313" s="175"/>
      <c r="F313" s="248">
        <f t="shared" ref="F313" si="10">D313*E313</f>
        <v>0</v>
      </c>
    </row>
    <row r="314" spans="1:6" x14ac:dyDescent="0.3">
      <c r="A314" s="992"/>
      <c r="B314" s="995"/>
      <c r="C314" s="405"/>
      <c r="D314" s="991"/>
      <c r="E314" s="1257"/>
      <c r="F314" s="251"/>
    </row>
    <row r="315" spans="1:6" ht="26.4" x14ac:dyDescent="0.3">
      <c r="A315" s="992" t="s">
        <v>25</v>
      </c>
      <c r="B315" s="1041" t="s">
        <v>387</v>
      </c>
      <c r="C315" s="405" t="s">
        <v>208</v>
      </c>
      <c r="D315" s="991">
        <f>6+2</f>
        <v>8</v>
      </c>
      <c r="E315" s="175"/>
      <c r="F315" s="248">
        <f t="shared" ref="F315" si="11">D315*E315</f>
        <v>0</v>
      </c>
    </row>
    <row r="316" spans="1:6" x14ac:dyDescent="0.3">
      <c r="A316" s="984"/>
      <c r="B316" s="1008"/>
      <c r="C316" s="986"/>
      <c r="D316" s="987"/>
      <c r="E316" s="1258"/>
      <c r="F316" s="249"/>
    </row>
    <row r="317" spans="1:6" ht="26.4" x14ac:dyDescent="0.3">
      <c r="A317" s="984" t="s">
        <v>28</v>
      </c>
      <c r="B317" s="995" t="s">
        <v>552</v>
      </c>
      <c r="C317" s="405" t="s">
        <v>208</v>
      </c>
      <c r="D317" s="991">
        <v>1</v>
      </c>
      <c r="E317" s="175"/>
      <c r="F317" s="1263">
        <f>D317*E317</f>
        <v>0</v>
      </c>
    </row>
    <row r="318" spans="1:6" x14ac:dyDescent="0.3">
      <c r="A318" s="984"/>
      <c r="B318" s="995"/>
      <c r="C318" s="405"/>
      <c r="D318" s="991"/>
      <c r="E318" s="1257"/>
      <c r="F318" s="249"/>
    </row>
    <row r="319" spans="1:6" x14ac:dyDescent="0.3">
      <c r="A319" s="984" t="s">
        <v>31</v>
      </c>
      <c r="B319" s="995" t="s">
        <v>553</v>
      </c>
      <c r="C319" s="405" t="s">
        <v>208</v>
      </c>
      <c r="D319" s="991">
        <v>1</v>
      </c>
      <c r="E319" s="175"/>
      <c r="F319" s="1263">
        <f t="shared" ref="F319" si="12">D319*E319</f>
        <v>0</v>
      </c>
    </row>
    <row r="320" spans="1:6" x14ac:dyDescent="0.3">
      <c r="A320" s="984"/>
      <c r="B320" s="995"/>
      <c r="C320" s="405"/>
      <c r="D320" s="991"/>
      <c r="E320" s="1257"/>
      <c r="F320" s="249"/>
    </row>
    <row r="321" spans="1:6" x14ac:dyDescent="0.3">
      <c r="A321" s="984" t="s">
        <v>44</v>
      </c>
      <c r="B321" s="995" t="s">
        <v>554</v>
      </c>
      <c r="C321" s="405" t="s">
        <v>208</v>
      </c>
      <c r="D321" s="991">
        <v>1</v>
      </c>
      <c r="E321" s="175"/>
      <c r="F321" s="1263">
        <f t="shared" ref="F321" si="13">D321*E321</f>
        <v>0</v>
      </c>
    </row>
    <row r="322" spans="1:6" x14ac:dyDescent="0.3">
      <c r="A322" s="984"/>
      <c r="B322" s="995"/>
      <c r="C322" s="405"/>
      <c r="D322" s="991"/>
      <c r="E322" s="1257"/>
      <c r="F322" s="249"/>
    </row>
    <row r="323" spans="1:6" x14ac:dyDescent="0.3">
      <c r="A323" s="984" t="s">
        <v>56</v>
      </c>
      <c r="B323" s="995" t="s">
        <v>555</v>
      </c>
      <c r="C323" s="405" t="s">
        <v>208</v>
      </c>
      <c r="D323" s="991">
        <v>1</v>
      </c>
      <c r="E323" s="175"/>
      <c r="F323" s="1263">
        <f t="shared" ref="F323" si="14">D323*E323</f>
        <v>0</v>
      </c>
    </row>
    <row r="324" spans="1:6" x14ac:dyDescent="0.3">
      <c r="A324" s="984"/>
      <c r="B324" s="995"/>
      <c r="C324" s="405"/>
      <c r="D324" s="991"/>
      <c r="E324" s="1257"/>
      <c r="F324" s="249"/>
    </row>
    <row r="325" spans="1:6" x14ac:dyDescent="0.3">
      <c r="A325" s="984" t="s">
        <v>60</v>
      </c>
      <c r="B325" s="995" t="s">
        <v>556</v>
      </c>
      <c r="C325" s="405" t="s">
        <v>208</v>
      </c>
      <c r="D325" s="991">
        <v>1</v>
      </c>
      <c r="E325" s="175"/>
      <c r="F325" s="1263">
        <f t="shared" ref="F325" si="15">D325*E325</f>
        <v>0</v>
      </c>
    </row>
    <row r="326" spans="1:6" x14ac:dyDescent="0.3">
      <c r="A326" s="984"/>
      <c r="B326" s="995"/>
      <c r="C326" s="405"/>
      <c r="D326" s="991"/>
      <c r="E326" s="1257"/>
      <c r="F326" s="249"/>
    </row>
    <row r="327" spans="1:6" x14ac:dyDescent="0.3">
      <c r="A327" s="984" t="s">
        <v>455</v>
      </c>
      <c r="B327" s="995" t="s">
        <v>557</v>
      </c>
      <c r="C327" s="405" t="s">
        <v>208</v>
      </c>
      <c r="D327" s="991">
        <v>1</v>
      </c>
      <c r="E327" s="175"/>
      <c r="F327" s="1263">
        <f t="shared" ref="F327" si="16">D327*E327</f>
        <v>0</v>
      </c>
    </row>
    <row r="328" spans="1:6" x14ac:dyDescent="0.3">
      <c r="A328" s="984"/>
      <c r="B328" s="996"/>
      <c r="C328" s="405"/>
      <c r="D328" s="991"/>
      <c r="E328" s="1257"/>
      <c r="F328" s="249"/>
    </row>
    <row r="329" spans="1:6" x14ac:dyDescent="0.3">
      <c r="A329" s="984" t="s">
        <v>456</v>
      </c>
      <c r="B329" s="1028" t="s">
        <v>558</v>
      </c>
      <c r="C329" s="405" t="s">
        <v>208</v>
      </c>
      <c r="D329" s="1000">
        <v>1</v>
      </c>
      <c r="E329" s="175"/>
      <c r="F329" s="1263">
        <f t="shared" ref="F329" si="17">D329*E329</f>
        <v>0</v>
      </c>
    </row>
    <row r="330" spans="1:6" x14ac:dyDescent="0.3">
      <c r="A330" s="984"/>
      <c r="B330" s="1028"/>
      <c r="C330" s="405"/>
      <c r="D330" s="1000"/>
      <c r="E330" s="1259"/>
      <c r="F330" s="249"/>
    </row>
    <row r="331" spans="1:6" x14ac:dyDescent="0.3">
      <c r="A331" s="984" t="s">
        <v>457</v>
      </c>
      <c r="B331" s="1048" t="s">
        <v>608</v>
      </c>
      <c r="C331" s="405" t="s">
        <v>274</v>
      </c>
      <c r="D331" s="1000">
        <v>6</v>
      </c>
      <c r="E331" s="175"/>
      <c r="F331" s="1263">
        <f>D331*E331</f>
        <v>0</v>
      </c>
    </row>
    <row r="332" spans="1:6" x14ac:dyDescent="0.3">
      <c r="A332" s="984"/>
      <c r="B332" s="1028"/>
      <c r="C332" s="405"/>
      <c r="D332" s="1000"/>
      <c r="E332" s="1259"/>
      <c r="F332" s="249"/>
    </row>
    <row r="333" spans="1:6" x14ac:dyDescent="0.3">
      <c r="A333" s="984"/>
      <c r="B333" s="1028"/>
      <c r="C333" s="405"/>
      <c r="D333" s="1000"/>
      <c r="E333" s="1259"/>
      <c r="F333" s="249"/>
    </row>
    <row r="334" spans="1:6" x14ac:dyDescent="0.3">
      <c r="A334" s="984"/>
      <c r="B334" s="1028"/>
      <c r="C334" s="405"/>
      <c r="D334" s="1000"/>
      <c r="E334" s="1026"/>
      <c r="F334" s="249"/>
    </row>
    <row r="335" spans="1:6" x14ac:dyDescent="0.3">
      <c r="A335" s="984"/>
      <c r="B335" s="1028"/>
      <c r="C335" s="405"/>
      <c r="D335" s="1000"/>
      <c r="E335" s="1026"/>
      <c r="F335" s="249"/>
    </row>
    <row r="336" spans="1:6" x14ac:dyDescent="0.3">
      <c r="A336" s="984"/>
      <c r="B336" s="1028"/>
      <c r="C336" s="405"/>
      <c r="D336" s="1000"/>
      <c r="E336" s="1026"/>
      <c r="F336" s="249"/>
    </row>
    <row r="337" spans="1:6" x14ac:dyDescent="0.3">
      <c r="A337" s="984"/>
      <c r="B337" s="1028"/>
      <c r="C337" s="405"/>
      <c r="D337" s="1000"/>
      <c r="E337" s="1026"/>
      <c r="F337" s="249"/>
    </row>
    <row r="338" spans="1:6" x14ac:dyDescent="0.3">
      <c r="A338" s="984"/>
      <c r="B338" s="1028"/>
      <c r="C338" s="405"/>
      <c r="D338" s="1000"/>
      <c r="E338" s="1026"/>
      <c r="F338" s="249"/>
    </row>
    <row r="339" spans="1:6" x14ac:dyDescent="0.3">
      <c r="A339" s="984"/>
      <c r="B339" s="1028"/>
      <c r="C339" s="405"/>
      <c r="D339" s="1000"/>
      <c r="E339" s="1026"/>
      <c r="F339" s="249"/>
    </row>
    <row r="340" spans="1:6" x14ac:dyDescent="0.3">
      <c r="A340" s="984"/>
      <c r="B340" s="1028"/>
      <c r="C340" s="405"/>
      <c r="D340" s="1000"/>
      <c r="E340" s="1026"/>
      <c r="F340" s="249"/>
    </row>
    <row r="341" spans="1:6" x14ac:dyDescent="0.3">
      <c r="A341" s="984"/>
      <c r="B341" s="1028"/>
      <c r="C341" s="405"/>
      <c r="D341" s="1000"/>
      <c r="E341" s="1026"/>
      <c r="F341" s="249"/>
    </row>
    <row r="342" spans="1:6" x14ac:dyDescent="0.3">
      <c r="A342" s="984"/>
      <c r="B342" s="1028"/>
      <c r="C342" s="405"/>
      <c r="D342" s="1000"/>
      <c r="E342" s="1026"/>
      <c r="F342" s="249"/>
    </row>
    <row r="343" spans="1:6" x14ac:dyDescent="0.3">
      <c r="A343" s="984"/>
      <c r="B343" s="1028"/>
      <c r="C343" s="405"/>
      <c r="D343" s="1000"/>
      <c r="E343" s="1026"/>
      <c r="F343" s="249"/>
    </row>
    <row r="344" spans="1:6" x14ac:dyDescent="0.3">
      <c r="A344" s="984"/>
      <c r="B344" s="1028"/>
      <c r="C344" s="405"/>
      <c r="D344" s="1000"/>
      <c r="E344" s="1026"/>
      <c r="F344" s="249"/>
    </row>
    <row r="345" spans="1:6" x14ac:dyDescent="0.3">
      <c r="A345" s="984"/>
      <c r="B345" s="1028"/>
      <c r="C345" s="405"/>
      <c r="D345" s="1000"/>
      <c r="E345" s="1026"/>
      <c r="F345" s="249"/>
    </row>
    <row r="346" spans="1:6" x14ac:dyDescent="0.3">
      <c r="A346" s="984"/>
      <c r="B346" s="1008"/>
      <c r="C346" s="986"/>
      <c r="D346" s="987"/>
      <c r="E346" s="988"/>
      <c r="F346" s="249"/>
    </row>
    <row r="347" spans="1:6" x14ac:dyDescent="0.3">
      <c r="A347" s="992"/>
      <c r="B347" s="995"/>
      <c r="C347" s="405"/>
      <c r="D347" s="991"/>
      <c r="E347" s="250"/>
      <c r="F347" s="251"/>
    </row>
    <row r="348" spans="1:6" x14ac:dyDescent="0.3">
      <c r="A348" s="1402"/>
      <c r="B348" s="1403" t="s">
        <v>281</v>
      </c>
      <c r="C348" s="1404"/>
      <c r="D348" s="1405"/>
      <c r="E348" s="1406"/>
      <c r="F348" s="1407"/>
    </row>
    <row r="349" spans="1:6" ht="15" thickBot="1" x14ac:dyDescent="0.35">
      <c r="A349" s="1396"/>
      <c r="B349" s="1408" t="s">
        <v>380</v>
      </c>
      <c r="C349" s="1398"/>
      <c r="D349" s="1399" t="s">
        <v>18</v>
      </c>
      <c r="E349" s="1400"/>
      <c r="F349" s="1401">
        <f>SUM(F305:F347)</f>
        <v>0</v>
      </c>
    </row>
    <row r="350" spans="1:6" ht="15" thickTop="1" x14ac:dyDescent="0.3">
      <c r="E350" s="972"/>
    </row>
    <row r="351" spans="1:6" ht="15" thickBot="1" x14ac:dyDescent="0.35">
      <c r="E351" s="972"/>
    </row>
    <row r="352" spans="1:6" ht="15" thickTop="1" x14ac:dyDescent="0.3">
      <c r="A352" s="973" t="s">
        <v>202</v>
      </c>
      <c r="B352" s="974" t="s">
        <v>203</v>
      </c>
      <c r="C352" s="975" t="s">
        <v>204</v>
      </c>
      <c r="D352" s="976" t="s">
        <v>205</v>
      </c>
      <c r="E352" s="977" t="s">
        <v>206</v>
      </c>
      <c r="F352" s="978" t="s">
        <v>979</v>
      </c>
    </row>
    <row r="353" spans="1:6" x14ac:dyDescent="0.3">
      <c r="A353" s="979"/>
      <c r="B353" s="980"/>
      <c r="C353" s="981"/>
      <c r="D353" s="982"/>
      <c r="E353" s="983"/>
      <c r="F353" s="249"/>
    </row>
    <row r="354" spans="1:6" x14ac:dyDescent="0.3">
      <c r="A354" s="984"/>
      <c r="B354" s="985" t="s">
        <v>283</v>
      </c>
      <c r="C354" s="986"/>
      <c r="D354" s="987"/>
      <c r="E354" s="988"/>
      <c r="F354" s="249"/>
    </row>
    <row r="355" spans="1:6" x14ac:dyDescent="0.3">
      <c r="A355" s="984"/>
      <c r="B355" s="985"/>
      <c r="C355" s="986"/>
      <c r="D355" s="987"/>
      <c r="E355" s="988"/>
      <c r="F355" s="249"/>
    </row>
    <row r="356" spans="1:6" x14ac:dyDescent="0.3">
      <c r="A356" s="984"/>
      <c r="B356" s="985" t="s">
        <v>284</v>
      </c>
      <c r="C356" s="986"/>
      <c r="D356" s="987"/>
      <c r="E356" s="988"/>
      <c r="F356" s="249"/>
    </row>
    <row r="357" spans="1:6" x14ac:dyDescent="0.3">
      <c r="A357" s="984"/>
      <c r="B357" s="985"/>
      <c r="C357" s="986"/>
      <c r="D357" s="987"/>
      <c r="E357" s="1258"/>
      <c r="F357" s="249"/>
    </row>
    <row r="358" spans="1:6" x14ac:dyDescent="0.3">
      <c r="A358" s="984"/>
      <c r="B358" s="1031" t="s">
        <v>388</v>
      </c>
      <c r="C358" s="986"/>
      <c r="D358" s="987"/>
      <c r="E358" s="1258"/>
      <c r="F358" s="249"/>
    </row>
    <row r="359" spans="1:6" x14ac:dyDescent="0.3">
      <c r="A359" s="984"/>
      <c r="B359" s="1049"/>
      <c r="C359" s="986"/>
      <c r="D359" s="987"/>
      <c r="E359" s="1258"/>
      <c r="F359" s="249"/>
    </row>
    <row r="360" spans="1:6" ht="41.25" customHeight="1" x14ac:dyDescent="0.3">
      <c r="A360" s="984" t="s">
        <v>20</v>
      </c>
      <c r="B360" s="1050" t="s">
        <v>288</v>
      </c>
      <c r="C360" s="986" t="s">
        <v>260</v>
      </c>
      <c r="D360" s="987">
        <v>42</v>
      </c>
      <c r="E360" s="1260"/>
      <c r="F360" s="1263">
        <f>D360*E360</f>
        <v>0</v>
      </c>
    </row>
    <row r="361" spans="1:6" x14ac:dyDescent="0.3">
      <c r="A361" s="989"/>
      <c r="B361" s="1032"/>
      <c r="C361" s="405"/>
      <c r="D361" s="991"/>
      <c r="E361" s="1257"/>
      <c r="F361" s="251"/>
    </row>
    <row r="362" spans="1:6" x14ac:dyDescent="0.3">
      <c r="A362" s="989"/>
      <c r="B362" s="1022" t="s">
        <v>289</v>
      </c>
      <c r="C362" s="405"/>
      <c r="D362" s="991"/>
      <c r="E362" s="1257"/>
      <c r="F362" s="251"/>
    </row>
    <row r="363" spans="1:6" x14ac:dyDescent="0.3">
      <c r="A363" s="992"/>
      <c r="B363" s="993"/>
      <c r="C363" s="405"/>
      <c r="D363" s="991"/>
      <c r="E363" s="1257"/>
      <c r="F363" s="251"/>
    </row>
    <row r="364" spans="1:6" x14ac:dyDescent="0.3">
      <c r="A364" s="992" t="s">
        <v>25</v>
      </c>
      <c r="B364" s="1042" t="s">
        <v>290</v>
      </c>
      <c r="C364" s="405" t="s">
        <v>207</v>
      </c>
      <c r="D364" s="991">
        <v>8</v>
      </c>
      <c r="E364" s="175"/>
      <c r="F364" s="248">
        <f>D364*E364</f>
        <v>0</v>
      </c>
    </row>
    <row r="365" spans="1:6" x14ac:dyDescent="0.3">
      <c r="A365" s="992"/>
      <c r="B365" s="993"/>
      <c r="C365" s="405"/>
      <c r="D365" s="991"/>
      <c r="E365" s="1257"/>
      <c r="F365" s="251"/>
    </row>
    <row r="366" spans="1:6" x14ac:dyDescent="0.3">
      <c r="A366" s="992"/>
      <c r="B366" s="996" t="s">
        <v>291</v>
      </c>
      <c r="C366" s="405"/>
      <c r="D366" s="991"/>
      <c r="E366" s="1257"/>
      <c r="F366" s="251"/>
    </row>
    <row r="367" spans="1:6" x14ac:dyDescent="0.3">
      <c r="A367" s="992"/>
      <c r="B367" s="995"/>
      <c r="C367" s="405"/>
      <c r="D367" s="991"/>
      <c r="E367" s="1257"/>
      <c r="F367" s="251"/>
    </row>
    <row r="368" spans="1:6" x14ac:dyDescent="0.3">
      <c r="A368" s="992" t="s">
        <v>28</v>
      </c>
      <c r="B368" s="1051" t="s">
        <v>292</v>
      </c>
      <c r="C368" s="405" t="s">
        <v>207</v>
      </c>
      <c r="D368" s="991">
        <f>D364+2</f>
        <v>10</v>
      </c>
      <c r="E368" s="175"/>
      <c r="F368" s="248">
        <f>D368*E368</f>
        <v>0</v>
      </c>
    </row>
    <row r="369" spans="1:6" x14ac:dyDescent="0.3">
      <c r="A369" s="992"/>
      <c r="B369" s="1042"/>
      <c r="C369" s="405"/>
      <c r="D369" s="991"/>
      <c r="E369" s="1257"/>
      <c r="F369" s="251"/>
    </row>
    <row r="370" spans="1:6" x14ac:dyDescent="0.3">
      <c r="A370" s="992"/>
      <c r="B370" s="1052" t="s">
        <v>440</v>
      </c>
      <c r="C370" s="405"/>
      <c r="D370" s="991"/>
      <c r="E370" s="1257"/>
      <c r="F370" s="251"/>
    </row>
    <row r="371" spans="1:6" x14ac:dyDescent="0.3">
      <c r="A371" s="992"/>
      <c r="B371" s="995"/>
      <c r="C371" s="405"/>
      <c r="D371" s="991"/>
      <c r="E371" s="1257"/>
      <c r="F371" s="251"/>
    </row>
    <row r="372" spans="1:6" x14ac:dyDescent="0.3">
      <c r="A372" s="992"/>
      <c r="B372" s="1046" t="s">
        <v>441</v>
      </c>
      <c r="C372" s="405"/>
      <c r="D372" s="991"/>
      <c r="E372" s="1257"/>
      <c r="F372" s="251"/>
    </row>
    <row r="373" spans="1:6" x14ac:dyDescent="0.3">
      <c r="A373" s="992"/>
      <c r="B373" s="1041"/>
      <c r="C373" s="405"/>
      <c r="D373" s="991"/>
      <c r="E373" s="1257"/>
      <c r="F373" s="251"/>
    </row>
    <row r="374" spans="1:6" ht="39.6" x14ac:dyDescent="0.3">
      <c r="A374" s="992" t="s">
        <v>31</v>
      </c>
      <c r="B374" s="1043" t="s">
        <v>442</v>
      </c>
      <c r="C374" s="405" t="s">
        <v>208</v>
      </c>
      <c r="D374" s="991">
        <v>6</v>
      </c>
      <c r="E374" s="175"/>
      <c r="F374" s="248">
        <f>D374*E374</f>
        <v>0</v>
      </c>
    </row>
    <row r="375" spans="1:6" x14ac:dyDescent="0.3">
      <c r="A375" s="992"/>
      <c r="B375" s="1040"/>
      <c r="C375" s="405"/>
      <c r="D375" s="991"/>
      <c r="E375" s="1257"/>
      <c r="F375" s="251"/>
    </row>
    <row r="376" spans="1:6" x14ac:dyDescent="0.3">
      <c r="A376" s="992"/>
      <c r="B376" s="1053" t="s">
        <v>560</v>
      </c>
      <c r="C376" s="405"/>
      <c r="D376" s="991"/>
      <c r="E376" s="1257"/>
      <c r="F376" s="251"/>
    </row>
    <row r="377" spans="1:6" x14ac:dyDescent="0.3">
      <c r="A377" s="992"/>
      <c r="B377" s="1040"/>
      <c r="C377" s="405"/>
      <c r="D377" s="991"/>
      <c r="E377" s="1257"/>
      <c r="F377" s="251"/>
    </row>
    <row r="378" spans="1:6" x14ac:dyDescent="0.3">
      <c r="A378" s="992" t="s">
        <v>44</v>
      </c>
      <c r="B378" s="1040" t="s">
        <v>561</v>
      </c>
      <c r="C378" s="405" t="s">
        <v>260</v>
      </c>
      <c r="D378" s="991">
        <v>5</v>
      </c>
      <c r="E378" s="175"/>
      <c r="F378" s="248">
        <f>D378*E378</f>
        <v>0</v>
      </c>
    </row>
    <row r="379" spans="1:6" x14ac:dyDescent="0.3">
      <c r="A379" s="992"/>
      <c r="B379" s="1040"/>
      <c r="C379" s="405"/>
      <c r="D379" s="991"/>
      <c r="E379" s="1257"/>
      <c r="F379" s="251"/>
    </row>
    <row r="380" spans="1:6" ht="26.4" x14ac:dyDescent="0.3">
      <c r="A380" s="992"/>
      <c r="B380" s="1053" t="s">
        <v>562</v>
      </c>
      <c r="C380" s="405"/>
      <c r="D380" s="991"/>
      <c r="E380" s="1257"/>
      <c r="F380" s="251"/>
    </row>
    <row r="381" spans="1:6" x14ac:dyDescent="0.3">
      <c r="A381" s="992"/>
      <c r="B381" s="1040"/>
      <c r="C381" s="405"/>
      <c r="D381" s="991"/>
      <c r="E381" s="1257"/>
      <c r="F381" s="251"/>
    </row>
    <row r="382" spans="1:6" x14ac:dyDescent="0.3">
      <c r="A382" s="992" t="s">
        <v>56</v>
      </c>
      <c r="B382" s="1040" t="s">
        <v>563</v>
      </c>
      <c r="C382" s="405" t="s">
        <v>260</v>
      </c>
      <c r="D382" s="991">
        <f>D378</f>
        <v>5</v>
      </c>
      <c r="E382" s="175"/>
      <c r="F382" s="248">
        <f>D382*E382</f>
        <v>0</v>
      </c>
    </row>
    <row r="383" spans="1:6" x14ac:dyDescent="0.3">
      <c r="A383" s="992"/>
      <c r="B383" s="1041"/>
      <c r="C383" s="405"/>
      <c r="D383" s="991"/>
      <c r="E383" s="1257"/>
      <c r="F383" s="251"/>
    </row>
    <row r="384" spans="1:6" x14ac:dyDescent="0.3">
      <c r="A384" s="992"/>
      <c r="B384" s="1042"/>
      <c r="C384" s="405"/>
      <c r="D384" s="991"/>
      <c r="E384" s="1257"/>
      <c r="F384" s="251"/>
    </row>
    <row r="385" spans="1:7" x14ac:dyDescent="0.3">
      <c r="A385" s="992"/>
      <c r="B385" s="1041"/>
      <c r="C385" s="405"/>
      <c r="D385" s="991"/>
      <c r="E385" s="1257"/>
      <c r="F385" s="251"/>
    </row>
    <row r="386" spans="1:7" x14ac:dyDescent="0.3">
      <c r="A386" s="992"/>
      <c r="B386" s="1042"/>
      <c r="C386" s="405"/>
      <c r="D386" s="991"/>
      <c r="E386" s="1257"/>
      <c r="F386" s="251"/>
    </row>
    <row r="387" spans="1:7" x14ac:dyDescent="0.3">
      <c r="A387" s="992"/>
      <c r="B387" s="1041"/>
      <c r="C387" s="405"/>
      <c r="D387" s="991"/>
      <c r="E387" s="1257"/>
      <c r="F387" s="251"/>
    </row>
    <row r="388" spans="1:7" x14ac:dyDescent="0.3">
      <c r="A388" s="992"/>
      <c r="B388" s="995"/>
      <c r="C388" s="405"/>
      <c r="D388" s="991"/>
      <c r="E388" s="1257"/>
      <c r="F388" s="251"/>
    </row>
    <row r="389" spans="1:7" x14ac:dyDescent="0.3">
      <c r="A389" s="992"/>
      <c r="B389" s="995"/>
      <c r="C389" s="405"/>
      <c r="D389" s="991"/>
      <c r="E389" s="1257"/>
      <c r="F389" s="251"/>
    </row>
    <row r="390" spans="1:7" x14ac:dyDescent="0.3">
      <c r="A390" s="992"/>
      <c r="B390" s="995"/>
      <c r="C390" s="405"/>
      <c r="D390" s="991"/>
      <c r="E390" s="1257"/>
      <c r="F390" s="251"/>
    </row>
    <row r="391" spans="1:7" x14ac:dyDescent="0.3">
      <c r="A391" s="992"/>
      <c r="B391" s="995"/>
      <c r="C391" s="405"/>
      <c r="D391" s="991"/>
      <c r="E391" s="1257"/>
      <c r="F391" s="251"/>
    </row>
    <row r="392" spans="1:7" x14ac:dyDescent="0.3">
      <c r="A392" s="992"/>
      <c r="B392" s="995"/>
      <c r="C392" s="405"/>
      <c r="D392" s="991"/>
      <c r="E392" s="250"/>
      <c r="F392" s="251"/>
    </row>
    <row r="393" spans="1:7" x14ac:dyDescent="0.3">
      <c r="A393" s="992"/>
      <c r="B393" s="995"/>
      <c r="C393" s="405"/>
      <c r="D393" s="991"/>
      <c r="E393" s="250"/>
      <c r="F393" s="251"/>
    </row>
    <row r="394" spans="1:7" x14ac:dyDescent="0.3">
      <c r="A394" s="992"/>
      <c r="B394" s="996"/>
      <c r="C394" s="405"/>
      <c r="D394" s="991"/>
      <c r="E394" s="250"/>
      <c r="F394" s="251"/>
    </row>
    <row r="395" spans="1:7" x14ac:dyDescent="0.3">
      <c r="A395" s="997"/>
      <c r="B395" s="996"/>
      <c r="C395" s="999"/>
      <c r="D395" s="1000"/>
      <c r="E395" s="250"/>
      <c r="F395" s="251"/>
    </row>
    <row r="396" spans="1:7" x14ac:dyDescent="0.3">
      <c r="A396" s="992"/>
      <c r="B396" s="995"/>
      <c r="C396" s="405"/>
      <c r="D396" s="991"/>
      <c r="E396" s="250"/>
      <c r="F396" s="251"/>
    </row>
    <row r="397" spans="1:7" x14ac:dyDescent="0.3">
      <c r="A397" s="1402"/>
      <c r="B397" s="1403" t="s">
        <v>285</v>
      </c>
      <c r="C397" s="1404"/>
      <c r="D397" s="1405"/>
      <c r="E397" s="1406"/>
      <c r="F397" s="1407"/>
      <c r="G397" s="1096"/>
    </row>
    <row r="398" spans="1:7" ht="15" thickBot="1" x14ac:dyDescent="0.35">
      <c r="A398" s="1396"/>
      <c r="B398" s="1408" t="s">
        <v>286</v>
      </c>
      <c r="C398" s="1398"/>
      <c r="D398" s="1399" t="s">
        <v>18</v>
      </c>
      <c r="E398" s="1400"/>
      <c r="F398" s="1401">
        <f>SUM(F353:F396)</f>
        <v>0</v>
      </c>
      <c r="G398" s="1096"/>
    </row>
    <row r="399" spans="1:7" ht="15" thickTop="1" x14ac:dyDescent="0.3">
      <c r="E399" s="972"/>
    </row>
    <row r="400" spans="1:7" ht="15" thickBot="1" x14ac:dyDescent="0.35">
      <c r="E400" s="972"/>
    </row>
    <row r="401" spans="1:6" ht="15" thickTop="1" x14ac:dyDescent="0.3">
      <c r="A401" s="973" t="s">
        <v>202</v>
      </c>
      <c r="B401" s="974" t="s">
        <v>203</v>
      </c>
      <c r="C401" s="975" t="s">
        <v>204</v>
      </c>
      <c r="D401" s="976" t="s">
        <v>205</v>
      </c>
      <c r="E401" s="977" t="s">
        <v>206</v>
      </c>
      <c r="F401" s="978" t="s">
        <v>979</v>
      </c>
    </row>
    <row r="402" spans="1:6" x14ac:dyDescent="0.3">
      <c r="A402" s="979"/>
      <c r="B402" s="980"/>
      <c r="C402" s="981"/>
      <c r="D402" s="982"/>
      <c r="E402" s="983"/>
      <c r="F402" s="249"/>
    </row>
    <row r="403" spans="1:6" x14ac:dyDescent="0.3">
      <c r="A403" s="984"/>
      <c r="B403" s="985" t="s">
        <v>293</v>
      </c>
      <c r="C403" s="986"/>
      <c r="D403" s="987"/>
      <c r="E403" s="988"/>
      <c r="F403" s="249"/>
    </row>
    <row r="404" spans="1:6" x14ac:dyDescent="0.3">
      <c r="A404" s="984"/>
      <c r="B404" s="985"/>
      <c r="C404" s="986"/>
      <c r="D404" s="987"/>
      <c r="E404" s="988"/>
      <c r="F404" s="249"/>
    </row>
    <row r="405" spans="1:6" x14ac:dyDescent="0.3">
      <c r="A405" s="984"/>
      <c r="B405" s="985" t="s">
        <v>294</v>
      </c>
      <c r="C405" s="986"/>
      <c r="D405" s="987"/>
      <c r="E405" s="988"/>
      <c r="F405" s="249"/>
    </row>
    <row r="406" spans="1:6" x14ac:dyDescent="0.3">
      <c r="A406" s="984"/>
      <c r="B406" s="985"/>
      <c r="C406" s="986"/>
      <c r="D406" s="987"/>
      <c r="E406" s="988"/>
      <c r="F406" s="249"/>
    </row>
    <row r="407" spans="1:6" x14ac:dyDescent="0.3">
      <c r="A407" s="984"/>
      <c r="B407" s="1054" t="s">
        <v>295</v>
      </c>
      <c r="C407" s="986"/>
      <c r="D407" s="987"/>
      <c r="E407" s="988"/>
      <c r="F407" s="249"/>
    </row>
    <row r="408" spans="1:6" x14ac:dyDescent="0.3">
      <c r="A408" s="984"/>
      <c r="B408" s="1049"/>
      <c r="C408" s="986"/>
      <c r="D408" s="987"/>
      <c r="E408" s="988"/>
      <c r="F408" s="249"/>
    </row>
    <row r="409" spans="1:6" x14ac:dyDescent="0.3">
      <c r="A409" s="984"/>
      <c r="B409" s="1055" t="s">
        <v>296</v>
      </c>
      <c r="C409" s="986"/>
      <c r="D409" s="987"/>
      <c r="E409" s="988"/>
      <c r="F409" s="249"/>
    </row>
    <row r="410" spans="1:6" x14ac:dyDescent="0.3">
      <c r="A410" s="984"/>
      <c r="B410" s="1055"/>
      <c r="C410" s="986"/>
      <c r="D410" s="987"/>
      <c r="E410" s="988"/>
      <c r="F410" s="249"/>
    </row>
    <row r="411" spans="1:6" x14ac:dyDescent="0.3">
      <c r="A411" s="989" t="s">
        <v>20</v>
      </c>
      <c r="B411" s="1050" t="s">
        <v>297</v>
      </c>
      <c r="C411" s="405" t="s">
        <v>207</v>
      </c>
      <c r="D411" s="991">
        <v>24</v>
      </c>
      <c r="E411" s="175"/>
      <c r="F411" s="248">
        <f>D411*E411</f>
        <v>0</v>
      </c>
    </row>
    <row r="412" spans="1:6" x14ac:dyDescent="0.3">
      <c r="A412" s="989"/>
      <c r="B412" s="1056"/>
      <c r="C412" s="405"/>
      <c r="D412" s="991"/>
      <c r="E412" s="1257"/>
      <c r="F412" s="251"/>
    </row>
    <row r="413" spans="1:6" x14ac:dyDescent="0.3">
      <c r="A413" s="989" t="s">
        <v>25</v>
      </c>
      <c r="B413" s="1057" t="s">
        <v>389</v>
      </c>
      <c r="C413" s="405" t="s">
        <v>207</v>
      </c>
      <c r="D413" s="991">
        <v>376</v>
      </c>
      <c r="E413" s="175"/>
      <c r="F413" s="248">
        <f>D413*E413</f>
        <v>0</v>
      </c>
    </row>
    <row r="414" spans="1:6" x14ac:dyDescent="0.3">
      <c r="A414" s="992"/>
      <c r="B414" s="993"/>
      <c r="C414" s="405"/>
      <c r="D414" s="991"/>
      <c r="E414" s="1257"/>
      <c r="F414" s="251"/>
    </row>
    <row r="415" spans="1:6" ht="26.4" x14ac:dyDescent="0.3">
      <c r="A415" s="992"/>
      <c r="B415" s="1058" t="s">
        <v>298</v>
      </c>
      <c r="C415" s="405"/>
      <c r="D415" s="991"/>
      <c r="E415" s="1257"/>
      <c r="F415" s="251"/>
    </row>
    <row r="416" spans="1:6" x14ac:dyDescent="0.3">
      <c r="A416" s="992"/>
      <c r="B416" s="993"/>
      <c r="C416" s="405"/>
      <c r="D416" s="991"/>
      <c r="E416" s="1257"/>
      <c r="F416" s="251"/>
    </row>
    <row r="417" spans="1:6" ht="66" x14ac:dyDescent="0.3">
      <c r="A417" s="992" t="s">
        <v>28</v>
      </c>
      <c r="B417" s="1042" t="s">
        <v>517</v>
      </c>
      <c r="C417" s="405" t="s">
        <v>207</v>
      </c>
      <c r="D417" s="991">
        <f>D411</f>
        <v>24</v>
      </c>
      <c r="E417" s="175"/>
      <c r="F417" s="248">
        <f>D417*E417</f>
        <v>0</v>
      </c>
    </row>
    <row r="418" spans="1:6" x14ac:dyDescent="0.3">
      <c r="A418" s="992"/>
      <c r="B418" s="995"/>
      <c r="C418" s="405"/>
      <c r="D418" s="991"/>
      <c r="E418" s="1257"/>
      <c r="F418" s="251"/>
    </row>
    <row r="419" spans="1:6" x14ac:dyDescent="0.3">
      <c r="A419" s="992" t="s">
        <v>31</v>
      </c>
      <c r="B419" s="1051" t="s">
        <v>299</v>
      </c>
      <c r="C419" s="405" t="s">
        <v>260</v>
      </c>
      <c r="D419" s="991">
        <v>132</v>
      </c>
      <c r="E419" s="175"/>
      <c r="F419" s="248">
        <f>D419*E419</f>
        <v>0</v>
      </c>
    </row>
    <row r="420" spans="1:6" x14ac:dyDescent="0.3">
      <c r="A420" s="992"/>
      <c r="B420" s="1051"/>
      <c r="C420" s="405"/>
      <c r="D420" s="991"/>
      <c r="E420" s="1259"/>
      <c r="F420" s="251"/>
    </row>
    <row r="421" spans="1:6" x14ac:dyDescent="0.3">
      <c r="A421" s="992"/>
      <c r="B421" s="1058" t="s">
        <v>507</v>
      </c>
      <c r="C421" s="405"/>
      <c r="D421" s="991"/>
      <c r="E421" s="1257"/>
      <c r="F421" s="251"/>
    </row>
    <row r="422" spans="1:6" x14ac:dyDescent="0.3">
      <c r="A422" s="992"/>
      <c r="B422" s="993"/>
      <c r="C422" s="405"/>
      <c r="D422" s="991"/>
      <c r="E422" s="1257"/>
      <c r="F422" s="251"/>
    </row>
    <row r="423" spans="1:6" ht="66" x14ac:dyDescent="0.3">
      <c r="A423" s="1059" t="s">
        <v>44</v>
      </c>
      <c r="B423" s="1042" t="s">
        <v>515</v>
      </c>
      <c r="C423" s="438" t="s">
        <v>207</v>
      </c>
      <c r="D423" s="991">
        <f>D413</f>
        <v>376</v>
      </c>
      <c r="E423" s="175"/>
      <c r="F423" s="248">
        <f>D423*E423</f>
        <v>0</v>
      </c>
    </row>
    <row r="424" spans="1:6" x14ac:dyDescent="0.3">
      <c r="A424" s="992"/>
      <c r="B424" s="995"/>
      <c r="C424" s="405"/>
      <c r="D424" s="991"/>
      <c r="E424" s="1257"/>
      <c r="F424" s="251"/>
    </row>
    <row r="425" spans="1:6" x14ac:dyDescent="0.3">
      <c r="A425" s="992" t="s">
        <v>56</v>
      </c>
      <c r="B425" s="1051" t="s">
        <v>390</v>
      </c>
      <c r="C425" s="405" t="s">
        <v>260</v>
      </c>
      <c r="D425" s="991">
        <v>199</v>
      </c>
      <c r="E425" s="175"/>
      <c r="F425" s="248">
        <f>D425*E425</f>
        <v>0</v>
      </c>
    </row>
    <row r="426" spans="1:6" x14ac:dyDescent="0.3">
      <c r="A426" s="992"/>
      <c r="B426" s="1051"/>
      <c r="C426" s="405"/>
      <c r="D426" s="991"/>
      <c r="E426" s="1259"/>
      <c r="F426" s="251"/>
    </row>
    <row r="427" spans="1:6" x14ac:dyDescent="0.3">
      <c r="A427" s="992"/>
      <c r="B427" s="1061" t="s">
        <v>300</v>
      </c>
      <c r="C427" s="405"/>
      <c r="D427" s="991"/>
      <c r="E427" s="1257"/>
      <c r="F427" s="251"/>
    </row>
    <row r="428" spans="1:6" x14ac:dyDescent="0.3">
      <c r="A428" s="992"/>
      <c r="B428" s="1062"/>
      <c r="C428" s="405"/>
      <c r="D428" s="991"/>
      <c r="E428" s="1257"/>
      <c r="F428" s="251"/>
    </row>
    <row r="429" spans="1:6" ht="26.4" x14ac:dyDescent="0.3">
      <c r="A429" s="992" t="s">
        <v>60</v>
      </c>
      <c r="B429" s="1062" t="s">
        <v>301</v>
      </c>
      <c r="C429" s="405" t="s">
        <v>260</v>
      </c>
      <c r="D429" s="991">
        <v>49</v>
      </c>
      <c r="E429" s="175"/>
      <c r="F429" s="248">
        <f>D429*E429</f>
        <v>0</v>
      </c>
    </row>
    <row r="430" spans="1:6" x14ac:dyDescent="0.3">
      <c r="A430" s="992"/>
      <c r="B430" s="1062"/>
      <c r="C430" s="405"/>
      <c r="D430" s="991"/>
      <c r="E430" s="1257"/>
      <c r="F430" s="251"/>
    </row>
    <row r="431" spans="1:6" x14ac:dyDescent="0.3">
      <c r="A431" s="992"/>
      <c r="B431" s="1044" t="s">
        <v>264</v>
      </c>
      <c r="C431" s="405"/>
      <c r="D431" s="991"/>
      <c r="E431" s="1257"/>
      <c r="F431" s="251"/>
    </row>
    <row r="432" spans="1:6" x14ac:dyDescent="0.3">
      <c r="A432" s="992"/>
      <c r="B432" s="1062"/>
      <c r="C432" s="405"/>
      <c r="D432" s="991"/>
      <c r="E432" s="1257"/>
      <c r="F432" s="251"/>
    </row>
    <row r="433" spans="1:6" x14ac:dyDescent="0.3">
      <c r="A433" s="992" t="s">
        <v>455</v>
      </c>
      <c r="B433" s="1062" t="s">
        <v>304</v>
      </c>
      <c r="C433" s="405" t="s">
        <v>260</v>
      </c>
      <c r="D433" s="991">
        <f>D429</f>
        <v>49</v>
      </c>
      <c r="E433" s="175"/>
      <c r="F433" s="248">
        <f>D433*E433</f>
        <v>0</v>
      </c>
    </row>
    <row r="434" spans="1:6" x14ac:dyDescent="0.3">
      <c r="A434" s="992"/>
      <c r="B434" s="1062"/>
      <c r="C434" s="405"/>
      <c r="D434" s="991"/>
      <c r="E434" s="1257"/>
      <c r="F434" s="251"/>
    </row>
    <row r="435" spans="1:6" ht="26.4" x14ac:dyDescent="0.3">
      <c r="A435" s="992"/>
      <c r="B435" s="1061" t="s">
        <v>302</v>
      </c>
      <c r="C435" s="405"/>
      <c r="D435" s="991"/>
      <c r="E435" s="1257"/>
      <c r="F435" s="251"/>
    </row>
    <row r="436" spans="1:6" x14ac:dyDescent="0.3">
      <c r="A436" s="992"/>
      <c r="B436" s="1062"/>
      <c r="C436" s="405"/>
      <c r="D436" s="991"/>
      <c r="E436" s="1257"/>
      <c r="F436" s="251"/>
    </row>
    <row r="437" spans="1:6" x14ac:dyDescent="0.3">
      <c r="A437" s="992" t="s">
        <v>456</v>
      </c>
      <c r="B437" s="1062" t="s">
        <v>303</v>
      </c>
      <c r="C437" s="405" t="s">
        <v>260</v>
      </c>
      <c r="D437" s="991">
        <f>D433</f>
        <v>49</v>
      </c>
      <c r="E437" s="175"/>
      <c r="F437" s="248">
        <f>D437*E437</f>
        <v>0</v>
      </c>
    </row>
    <row r="438" spans="1:6" x14ac:dyDescent="0.3">
      <c r="A438" s="992"/>
      <c r="B438" s="1062"/>
      <c r="C438" s="405"/>
      <c r="D438" s="991"/>
      <c r="E438" s="1259"/>
      <c r="F438" s="251"/>
    </row>
    <row r="439" spans="1:6" x14ac:dyDescent="0.3">
      <c r="A439" s="992"/>
      <c r="B439" s="1062"/>
      <c r="C439" s="405"/>
      <c r="D439" s="991"/>
      <c r="E439" s="1259"/>
      <c r="F439" s="251"/>
    </row>
    <row r="440" spans="1:6" x14ac:dyDescent="0.3">
      <c r="A440" s="992"/>
      <c r="B440" s="1040"/>
      <c r="C440" s="405"/>
      <c r="D440" s="991"/>
      <c r="E440" s="1257"/>
      <c r="F440" s="251"/>
    </row>
    <row r="441" spans="1:6" x14ac:dyDescent="0.3">
      <c r="A441" s="989"/>
      <c r="B441" s="1023"/>
      <c r="C441" s="499"/>
      <c r="D441" s="1001"/>
      <c r="E441" s="988"/>
      <c r="F441" s="1002"/>
    </row>
    <row r="442" spans="1:6" ht="15" thickBot="1" x14ac:dyDescent="0.35">
      <c r="A442" s="1396"/>
      <c r="B442" s="1397" t="s">
        <v>236</v>
      </c>
      <c r="C442" s="1398"/>
      <c r="D442" s="1399" t="s">
        <v>18</v>
      </c>
      <c r="E442" s="1400"/>
      <c r="F442" s="1401">
        <f>SUM(F402:F440)</f>
        <v>0</v>
      </c>
    </row>
    <row r="443" spans="1:6" ht="15" thickTop="1" x14ac:dyDescent="0.3">
      <c r="E443" s="972"/>
    </row>
    <row r="444" spans="1:6" ht="15" thickBot="1" x14ac:dyDescent="0.35">
      <c r="E444" s="972"/>
    </row>
    <row r="445" spans="1:6" ht="15" thickTop="1" x14ac:dyDescent="0.3">
      <c r="A445" s="973" t="s">
        <v>202</v>
      </c>
      <c r="B445" s="974" t="s">
        <v>203</v>
      </c>
      <c r="C445" s="975" t="s">
        <v>204</v>
      </c>
      <c r="D445" s="976" t="s">
        <v>205</v>
      </c>
      <c r="E445" s="977" t="s">
        <v>206</v>
      </c>
      <c r="F445" s="978" t="s">
        <v>979</v>
      </c>
    </row>
    <row r="446" spans="1:6" x14ac:dyDescent="0.3">
      <c r="A446" s="979"/>
      <c r="B446" s="980"/>
      <c r="C446" s="981"/>
      <c r="D446" s="982"/>
      <c r="E446" s="983"/>
      <c r="F446" s="249"/>
    </row>
    <row r="447" spans="1:6" x14ac:dyDescent="0.3">
      <c r="A447" s="984"/>
      <c r="B447" s="985" t="s">
        <v>293</v>
      </c>
      <c r="C447" s="986"/>
      <c r="D447" s="987"/>
      <c r="E447" s="1258"/>
      <c r="F447" s="249"/>
    </row>
    <row r="448" spans="1:6" x14ac:dyDescent="0.3">
      <c r="A448" s="984"/>
      <c r="B448" s="985"/>
      <c r="C448" s="986"/>
      <c r="D448" s="987"/>
      <c r="E448" s="1258"/>
      <c r="F448" s="249"/>
    </row>
    <row r="449" spans="1:6" x14ac:dyDescent="0.3">
      <c r="A449" s="984"/>
      <c r="B449" s="985" t="s">
        <v>310</v>
      </c>
      <c r="C449" s="986"/>
      <c r="D449" s="987"/>
      <c r="E449" s="1258"/>
      <c r="F449" s="249"/>
    </row>
    <row r="450" spans="1:6" x14ac:dyDescent="0.3">
      <c r="A450" s="984"/>
      <c r="B450" s="985"/>
      <c r="C450" s="986"/>
      <c r="D450" s="987"/>
      <c r="E450" s="1258"/>
      <c r="F450" s="249"/>
    </row>
    <row r="451" spans="1:6" x14ac:dyDescent="0.3">
      <c r="A451" s="984"/>
      <c r="B451" s="1008" t="s">
        <v>238</v>
      </c>
      <c r="C451" s="986"/>
      <c r="D451" s="987"/>
      <c r="E451" s="1258"/>
      <c r="F451" s="1263">
        <f>F442</f>
        <v>0</v>
      </c>
    </row>
    <row r="452" spans="1:6" x14ac:dyDescent="0.3">
      <c r="A452" s="984"/>
      <c r="B452" s="985"/>
      <c r="C452" s="986"/>
      <c r="D452" s="987"/>
      <c r="E452" s="1258"/>
      <c r="F452" s="249"/>
    </row>
    <row r="453" spans="1:6" x14ac:dyDescent="0.3">
      <c r="A453" s="984"/>
      <c r="B453" s="1054" t="s">
        <v>305</v>
      </c>
      <c r="C453" s="986"/>
      <c r="D453" s="987"/>
      <c r="E453" s="1258"/>
      <c r="F453" s="249"/>
    </row>
    <row r="454" spans="1:6" x14ac:dyDescent="0.3">
      <c r="A454" s="984"/>
      <c r="B454" s="1063"/>
      <c r="C454" s="986"/>
      <c r="D454" s="987"/>
      <c r="E454" s="1258"/>
      <c r="F454" s="249"/>
    </row>
    <row r="455" spans="1:6" x14ac:dyDescent="0.3">
      <c r="A455" s="992"/>
      <c r="B455" s="1061" t="s">
        <v>306</v>
      </c>
      <c r="C455" s="405"/>
      <c r="D455" s="991"/>
      <c r="E455" s="1257"/>
      <c r="F455" s="251"/>
    </row>
    <row r="456" spans="1:6" x14ac:dyDescent="0.3">
      <c r="A456" s="992"/>
      <c r="B456" s="1062"/>
      <c r="C456" s="405"/>
      <c r="D456" s="991"/>
      <c r="E456" s="1257"/>
      <c r="F456" s="251"/>
    </row>
    <row r="457" spans="1:6" ht="26.4" x14ac:dyDescent="0.3">
      <c r="A457" s="992" t="s">
        <v>20</v>
      </c>
      <c r="B457" s="1062" t="s">
        <v>307</v>
      </c>
      <c r="C457" s="405" t="s">
        <v>207</v>
      </c>
      <c r="D457" s="991">
        <f>D180*2</f>
        <v>346</v>
      </c>
      <c r="E457" s="175"/>
      <c r="F457" s="248">
        <f>D457*E457</f>
        <v>0</v>
      </c>
    </row>
    <row r="458" spans="1:6" x14ac:dyDescent="0.3">
      <c r="A458" s="992"/>
      <c r="B458" s="995"/>
      <c r="C458" s="405"/>
      <c r="D458" s="991"/>
      <c r="E458" s="1257"/>
      <c r="F458" s="251"/>
    </row>
    <row r="459" spans="1:6" ht="26.4" x14ac:dyDescent="0.3">
      <c r="A459" s="992"/>
      <c r="B459" s="996" t="s">
        <v>308</v>
      </c>
      <c r="C459" s="405"/>
      <c r="D459" s="991"/>
      <c r="E459" s="1257"/>
      <c r="F459" s="251"/>
    </row>
    <row r="460" spans="1:6" x14ac:dyDescent="0.3">
      <c r="A460" s="992"/>
      <c r="B460" s="995"/>
      <c r="C460" s="405"/>
      <c r="D460" s="991"/>
      <c r="E460" s="1257"/>
      <c r="F460" s="251"/>
    </row>
    <row r="461" spans="1:6" x14ac:dyDescent="0.3">
      <c r="A461" s="997" t="s">
        <v>25</v>
      </c>
      <c r="B461" s="995" t="s">
        <v>309</v>
      </c>
      <c r="C461" s="999" t="s">
        <v>207</v>
      </c>
      <c r="D461" s="1000">
        <f>D457</f>
        <v>346</v>
      </c>
      <c r="E461" s="175"/>
      <c r="F461" s="248">
        <f>D461*E461</f>
        <v>0</v>
      </c>
    </row>
    <row r="462" spans="1:6" x14ac:dyDescent="0.3">
      <c r="A462" s="984"/>
      <c r="B462" s="1063"/>
      <c r="C462" s="986"/>
      <c r="D462" s="987"/>
      <c r="E462" s="1258"/>
      <c r="F462" s="249"/>
    </row>
    <row r="463" spans="1:6" ht="27.75" customHeight="1" x14ac:dyDescent="0.3">
      <c r="A463" s="984"/>
      <c r="B463" s="996" t="s">
        <v>506</v>
      </c>
      <c r="C463" s="986"/>
      <c r="D463" s="987"/>
      <c r="E463" s="1258"/>
      <c r="F463" s="249"/>
    </row>
    <row r="464" spans="1:6" x14ac:dyDescent="0.3">
      <c r="A464" s="989"/>
      <c r="B464" s="1056"/>
      <c r="C464" s="405"/>
      <c r="D464" s="991"/>
      <c r="E464" s="1257"/>
      <c r="F464" s="251"/>
    </row>
    <row r="465" spans="1:6" x14ac:dyDescent="0.3">
      <c r="A465" s="989" t="s">
        <v>28</v>
      </c>
      <c r="B465" s="1050" t="s">
        <v>311</v>
      </c>
      <c r="C465" s="405" t="s">
        <v>207</v>
      </c>
      <c r="D465" s="991">
        <f>D184*2</f>
        <v>132</v>
      </c>
      <c r="E465" s="175"/>
      <c r="F465" s="248">
        <f>D465*E465</f>
        <v>0</v>
      </c>
    </row>
    <row r="466" spans="1:6" x14ac:dyDescent="0.3">
      <c r="A466" s="992"/>
      <c r="B466" s="993"/>
      <c r="C466" s="405"/>
      <c r="D466" s="991"/>
      <c r="E466" s="1257"/>
      <c r="F466" s="251"/>
    </row>
    <row r="467" spans="1:6" x14ac:dyDescent="0.3">
      <c r="A467" s="992" t="s">
        <v>31</v>
      </c>
      <c r="B467" s="1064" t="s">
        <v>391</v>
      </c>
      <c r="C467" s="405" t="s">
        <v>207</v>
      </c>
      <c r="D467" s="991">
        <f>295+30</f>
        <v>325</v>
      </c>
      <c r="E467" s="175"/>
      <c r="F467" s="248">
        <f>D467*E467</f>
        <v>0</v>
      </c>
    </row>
    <row r="468" spans="1:6" x14ac:dyDescent="0.3">
      <c r="A468" s="992"/>
      <c r="B468" s="1064"/>
      <c r="C468" s="405"/>
      <c r="D468" s="991"/>
      <c r="E468" s="1257"/>
      <c r="F468" s="251"/>
    </row>
    <row r="469" spans="1:6" x14ac:dyDescent="0.3">
      <c r="A469" s="992"/>
      <c r="B469" s="1046" t="s">
        <v>312</v>
      </c>
      <c r="C469" s="405"/>
      <c r="D469" s="991"/>
      <c r="E469" s="1257"/>
      <c r="F469" s="251"/>
    </row>
    <row r="470" spans="1:6" x14ac:dyDescent="0.3">
      <c r="A470" s="992"/>
      <c r="B470" s="993"/>
      <c r="C470" s="405"/>
      <c r="D470" s="991"/>
      <c r="E470" s="1257"/>
      <c r="F470" s="251"/>
    </row>
    <row r="471" spans="1:6" x14ac:dyDescent="0.3">
      <c r="A471" s="992" t="s">
        <v>44</v>
      </c>
      <c r="B471" s="1041" t="s">
        <v>313</v>
      </c>
      <c r="C471" s="405" t="s">
        <v>207</v>
      </c>
      <c r="D471" s="991">
        <f>4+114</f>
        <v>118</v>
      </c>
      <c r="E471" s="175"/>
      <c r="F471" s="248">
        <f>D471*E471</f>
        <v>0</v>
      </c>
    </row>
    <row r="472" spans="1:6" x14ac:dyDescent="0.3">
      <c r="A472" s="992"/>
      <c r="B472" s="995"/>
      <c r="C472" s="405"/>
      <c r="D472" s="991"/>
      <c r="E472" s="1257"/>
      <c r="F472" s="251"/>
    </row>
    <row r="473" spans="1:6" x14ac:dyDescent="0.3">
      <c r="A473" s="992"/>
      <c r="B473" s="1046" t="s">
        <v>314</v>
      </c>
      <c r="C473" s="405"/>
      <c r="D473" s="991"/>
      <c r="E473" s="1257"/>
      <c r="F473" s="251"/>
    </row>
    <row r="474" spans="1:6" x14ac:dyDescent="0.3">
      <c r="A474" s="992"/>
      <c r="B474" s="1041"/>
      <c r="C474" s="405"/>
      <c r="D474" s="991"/>
      <c r="E474" s="1257"/>
      <c r="F474" s="251"/>
    </row>
    <row r="475" spans="1:6" ht="26.4" x14ac:dyDescent="0.3">
      <c r="A475" s="992" t="s">
        <v>56</v>
      </c>
      <c r="B475" s="1041" t="s">
        <v>315</v>
      </c>
      <c r="C475" s="405" t="s">
        <v>207</v>
      </c>
      <c r="D475" s="991">
        <f>D471</f>
        <v>118</v>
      </c>
      <c r="E475" s="175"/>
      <c r="F475" s="248">
        <f>D475*E475</f>
        <v>0</v>
      </c>
    </row>
    <row r="476" spans="1:6" x14ac:dyDescent="0.3">
      <c r="A476" s="992"/>
      <c r="B476" s="1062"/>
      <c r="C476" s="405"/>
      <c r="D476" s="991"/>
      <c r="E476" s="1257"/>
      <c r="F476" s="251"/>
    </row>
    <row r="477" spans="1:6" x14ac:dyDescent="0.3">
      <c r="A477" s="992"/>
      <c r="B477" s="1065" t="s">
        <v>316</v>
      </c>
      <c r="C477" s="1025"/>
      <c r="D477" s="991"/>
      <c r="E477" s="1257"/>
      <c r="F477" s="251"/>
    </row>
    <row r="478" spans="1:6" x14ac:dyDescent="0.3">
      <c r="A478" s="992"/>
      <c r="B478" s="1066"/>
      <c r="C478" s="1025"/>
      <c r="D478" s="991"/>
      <c r="E478" s="1257"/>
      <c r="F478" s="251"/>
    </row>
    <row r="479" spans="1:6" x14ac:dyDescent="0.3">
      <c r="A479" s="992" t="s">
        <v>60</v>
      </c>
      <c r="B479" s="1043" t="s">
        <v>317</v>
      </c>
      <c r="C479" s="1025" t="s">
        <v>260</v>
      </c>
      <c r="D479" s="991">
        <v>2</v>
      </c>
      <c r="E479" s="175"/>
      <c r="F479" s="248">
        <f>D479*E479</f>
        <v>0</v>
      </c>
    </row>
    <row r="480" spans="1:6" x14ac:dyDescent="0.3">
      <c r="A480" s="992"/>
      <c r="B480" s="1062"/>
      <c r="C480" s="405"/>
      <c r="D480" s="991"/>
      <c r="E480" s="1257"/>
      <c r="F480" s="251"/>
    </row>
    <row r="481" spans="1:6" x14ac:dyDescent="0.3">
      <c r="A481" s="992"/>
      <c r="B481" s="1067" t="s">
        <v>318</v>
      </c>
      <c r="C481" s="405"/>
      <c r="D481" s="991"/>
      <c r="E481" s="1257"/>
      <c r="F481" s="251"/>
    </row>
    <row r="482" spans="1:6" x14ac:dyDescent="0.3">
      <c r="A482" s="992"/>
      <c r="B482" s="1062"/>
      <c r="C482" s="405"/>
      <c r="D482" s="991"/>
      <c r="E482" s="1257"/>
      <c r="F482" s="251"/>
    </row>
    <row r="483" spans="1:6" x14ac:dyDescent="0.3">
      <c r="A483" s="992"/>
      <c r="B483" s="1061" t="s">
        <v>319</v>
      </c>
      <c r="C483" s="405"/>
      <c r="D483" s="991"/>
      <c r="E483" s="1257"/>
      <c r="F483" s="251"/>
    </row>
    <row r="484" spans="1:6" x14ac:dyDescent="0.3">
      <c r="A484" s="992"/>
      <c r="B484" s="1062"/>
      <c r="C484" s="405"/>
      <c r="D484" s="991"/>
      <c r="E484" s="1257"/>
      <c r="F484" s="251"/>
    </row>
    <row r="485" spans="1:6" ht="79.2" x14ac:dyDescent="0.3">
      <c r="A485" s="992" t="s">
        <v>455</v>
      </c>
      <c r="B485" s="1062" t="s">
        <v>536</v>
      </c>
      <c r="C485" s="405" t="s">
        <v>207</v>
      </c>
      <c r="D485" s="991">
        <v>219</v>
      </c>
      <c r="E485" s="175"/>
      <c r="F485" s="248">
        <f>D485*E485</f>
        <v>0</v>
      </c>
    </row>
    <row r="486" spans="1:6" x14ac:dyDescent="0.3">
      <c r="A486" s="992"/>
      <c r="B486" s="995"/>
      <c r="C486" s="405"/>
      <c r="D486" s="991"/>
      <c r="E486" s="1257"/>
      <c r="F486" s="251"/>
    </row>
    <row r="487" spans="1:6" x14ac:dyDescent="0.3">
      <c r="A487" s="989"/>
      <c r="B487" s="1023"/>
      <c r="C487" s="499"/>
      <c r="D487" s="1001"/>
      <c r="E487" s="988"/>
      <c r="F487" s="1002"/>
    </row>
    <row r="488" spans="1:6" ht="15" thickBot="1" x14ac:dyDescent="0.35">
      <c r="A488" s="1396"/>
      <c r="B488" s="1397" t="s">
        <v>378</v>
      </c>
      <c r="C488" s="1398"/>
      <c r="D488" s="1399" t="s">
        <v>18</v>
      </c>
      <c r="E488" s="1400"/>
      <c r="F488" s="1401">
        <f>SUM(F446:F486)</f>
        <v>0</v>
      </c>
    </row>
    <row r="489" spans="1:6" ht="15" thickTop="1" x14ac:dyDescent="0.3">
      <c r="E489" s="972"/>
    </row>
    <row r="490" spans="1:6" ht="15" thickBot="1" x14ac:dyDescent="0.35">
      <c r="E490" s="972"/>
    </row>
    <row r="491" spans="1:6" ht="15" thickTop="1" x14ac:dyDescent="0.3">
      <c r="A491" s="973" t="s">
        <v>202</v>
      </c>
      <c r="B491" s="974" t="s">
        <v>203</v>
      </c>
      <c r="C491" s="975" t="s">
        <v>204</v>
      </c>
      <c r="D491" s="976" t="s">
        <v>205</v>
      </c>
      <c r="E491" s="977" t="s">
        <v>206</v>
      </c>
      <c r="F491" s="978" t="s">
        <v>979</v>
      </c>
    </row>
    <row r="492" spans="1:6" x14ac:dyDescent="0.3">
      <c r="A492" s="979"/>
      <c r="B492" s="980"/>
      <c r="C492" s="981"/>
      <c r="D492" s="982"/>
      <c r="E492" s="983"/>
      <c r="F492" s="249"/>
    </row>
    <row r="493" spans="1:6" x14ac:dyDescent="0.3">
      <c r="A493" s="984"/>
      <c r="B493" s="985" t="s">
        <v>293</v>
      </c>
      <c r="C493" s="986"/>
      <c r="D493" s="987"/>
      <c r="E493" s="988"/>
      <c r="F493" s="249"/>
    </row>
    <row r="494" spans="1:6" x14ac:dyDescent="0.3">
      <c r="A494" s="984"/>
      <c r="B494" s="985"/>
      <c r="C494" s="986"/>
      <c r="D494" s="987"/>
      <c r="E494" s="988"/>
      <c r="F494" s="249"/>
    </row>
    <row r="495" spans="1:6" x14ac:dyDescent="0.3">
      <c r="A495" s="984"/>
      <c r="B495" s="985" t="s">
        <v>310</v>
      </c>
      <c r="C495" s="986"/>
      <c r="D495" s="987"/>
      <c r="E495" s="988"/>
      <c r="F495" s="249"/>
    </row>
    <row r="496" spans="1:6" x14ac:dyDescent="0.3">
      <c r="A496" s="984"/>
      <c r="B496" s="985"/>
      <c r="C496" s="986"/>
      <c r="D496" s="987"/>
      <c r="E496" s="988"/>
      <c r="F496" s="249"/>
    </row>
    <row r="497" spans="1:6" x14ac:dyDescent="0.3">
      <c r="A497" s="984"/>
      <c r="B497" s="1008" t="s">
        <v>238</v>
      </c>
      <c r="C497" s="986"/>
      <c r="D497" s="987"/>
      <c r="E497" s="988"/>
      <c r="F497" s="1263">
        <f>F488</f>
        <v>0</v>
      </c>
    </row>
    <row r="498" spans="1:6" x14ac:dyDescent="0.3">
      <c r="A498" s="992"/>
      <c r="B498" s="1067" t="s">
        <v>318</v>
      </c>
      <c r="C498" s="405"/>
      <c r="D498" s="991"/>
      <c r="E498" s="250"/>
      <c r="F498" s="251"/>
    </row>
    <row r="499" spans="1:6" x14ac:dyDescent="0.3">
      <c r="A499" s="992"/>
      <c r="B499" s="1062"/>
      <c r="C499" s="405"/>
      <c r="D499" s="991"/>
      <c r="E499" s="250"/>
      <c r="F499" s="251"/>
    </row>
    <row r="500" spans="1:6" ht="39.6" x14ac:dyDescent="0.3">
      <c r="A500" s="992"/>
      <c r="B500" s="1061" t="s">
        <v>398</v>
      </c>
      <c r="C500" s="405"/>
      <c r="D500" s="991"/>
      <c r="E500" s="250"/>
      <c r="F500" s="251"/>
    </row>
    <row r="501" spans="1:6" x14ac:dyDescent="0.3">
      <c r="A501" s="992"/>
      <c r="B501" s="1062"/>
      <c r="C501" s="405"/>
      <c r="D501" s="991"/>
      <c r="E501" s="250"/>
      <c r="F501" s="251"/>
    </row>
    <row r="502" spans="1:6" x14ac:dyDescent="0.3">
      <c r="A502" s="992" t="s">
        <v>20</v>
      </c>
      <c r="B502" s="1062" t="s">
        <v>399</v>
      </c>
      <c r="C502" s="405" t="s">
        <v>207</v>
      </c>
      <c r="D502" s="991">
        <v>181</v>
      </c>
      <c r="E502" s="175"/>
      <c r="F502" s="248">
        <f>D502*E502</f>
        <v>0</v>
      </c>
    </row>
    <row r="503" spans="1:6" x14ac:dyDescent="0.3">
      <c r="A503" s="992"/>
      <c r="B503" s="1040"/>
      <c r="C503" s="405"/>
      <c r="D503" s="991"/>
      <c r="E503" s="250"/>
      <c r="F503" s="251"/>
    </row>
    <row r="504" spans="1:6" x14ac:dyDescent="0.3">
      <c r="A504" s="992"/>
      <c r="B504" s="1062"/>
      <c r="C504" s="405"/>
      <c r="D504" s="991"/>
      <c r="E504" s="1026"/>
      <c r="F504" s="251"/>
    </row>
    <row r="505" spans="1:6" x14ac:dyDescent="0.3">
      <c r="A505" s="992"/>
      <c r="B505" s="1062"/>
      <c r="C505" s="405"/>
      <c r="D505" s="991"/>
      <c r="E505" s="1026"/>
      <c r="F505" s="251"/>
    </row>
    <row r="506" spans="1:6" x14ac:dyDescent="0.3">
      <c r="A506" s="992"/>
      <c r="B506" s="1062"/>
      <c r="C506" s="405"/>
      <c r="D506" s="991"/>
      <c r="E506" s="1026"/>
      <c r="F506" s="251"/>
    </row>
    <row r="507" spans="1:6" x14ac:dyDescent="0.3">
      <c r="A507" s="992"/>
      <c r="B507" s="1062"/>
      <c r="C507" s="405"/>
      <c r="D507" s="991"/>
      <c r="E507" s="1026"/>
      <c r="F507" s="251"/>
    </row>
    <row r="508" spans="1:6" x14ac:dyDescent="0.3">
      <c r="A508" s="992"/>
      <c r="B508" s="1062"/>
      <c r="C508" s="405"/>
      <c r="D508" s="991"/>
      <c r="E508" s="1026"/>
      <c r="F508" s="251"/>
    </row>
    <row r="509" spans="1:6" x14ac:dyDescent="0.3">
      <c r="A509" s="992"/>
      <c r="B509" s="1062"/>
      <c r="C509" s="405"/>
      <c r="D509" s="991"/>
      <c r="E509" s="1026"/>
      <c r="F509" s="251"/>
    </row>
    <row r="510" spans="1:6" x14ac:dyDescent="0.3">
      <c r="A510" s="992"/>
      <c r="B510" s="1062"/>
      <c r="C510" s="405"/>
      <c r="D510" s="991"/>
      <c r="E510" s="1026"/>
      <c r="F510" s="251"/>
    </row>
    <row r="511" spans="1:6" x14ac:dyDescent="0.3">
      <c r="A511" s="992"/>
      <c r="B511" s="1062"/>
      <c r="C511" s="405"/>
      <c r="D511" s="991"/>
      <c r="E511" s="1026"/>
      <c r="F511" s="251"/>
    </row>
    <row r="512" spans="1:6" x14ac:dyDescent="0.3">
      <c r="A512" s="992"/>
      <c r="B512" s="1062"/>
      <c r="C512" s="405"/>
      <c r="D512" s="991"/>
      <c r="E512" s="1026"/>
      <c r="F512" s="251"/>
    </row>
    <row r="513" spans="1:6" x14ac:dyDescent="0.3">
      <c r="A513" s="992"/>
      <c r="B513" s="1062"/>
      <c r="C513" s="405"/>
      <c r="D513" s="991"/>
      <c r="E513" s="1026"/>
      <c r="F513" s="251"/>
    </row>
    <row r="514" spans="1:6" x14ac:dyDescent="0.3">
      <c r="A514" s="992"/>
      <c r="B514" s="1062"/>
      <c r="C514" s="405"/>
      <c r="D514" s="991"/>
      <c r="E514" s="1026"/>
      <c r="F514" s="251"/>
    </row>
    <row r="515" spans="1:6" x14ac:dyDescent="0.3">
      <c r="A515" s="992"/>
      <c r="B515" s="1062"/>
      <c r="C515" s="405"/>
      <c r="D515" s="991"/>
      <c r="E515" s="1026"/>
      <c r="F515" s="251"/>
    </row>
    <row r="516" spans="1:6" x14ac:dyDescent="0.3">
      <c r="A516" s="992"/>
      <c r="B516" s="1062"/>
      <c r="C516" s="405"/>
      <c r="D516" s="991"/>
      <c r="E516" s="1026"/>
      <c r="F516" s="251"/>
    </row>
    <row r="517" spans="1:6" x14ac:dyDescent="0.3">
      <c r="A517" s="992"/>
      <c r="B517" s="1062"/>
      <c r="C517" s="405"/>
      <c r="D517" s="991"/>
      <c r="E517" s="1026"/>
      <c r="F517" s="251"/>
    </row>
    <row r="518" spans="1:6" x14ac:dyDescent="0.3">
      <c r="A518" s="992"/>
      <c r="B518" s="1062"/>
      <c r="C518" s="405"/>
      <c r="D518" s="991"/>
      <c r="E518" s="1026"/>
      <c r="F518" s="251"/>
    </row>
    <row r="519" spans="1:6" x14ac:dyDescent="0.3">
      <c r="A519" s="992"/>
      <c r="B519" s="1062"/>
      <c r="C519" s="405"/>
      <c r="D519" s="991"/>
      <c r="E519" s="1026"/>
      <c r="F519" s="251"/>
    </row>
    <row r="520" spans="1:6" x14ac:dyDescent="0.3">
      <c r="A520" s="992"/>
      <c r="B520" s="1062"/>
      <c r="C520" s="405"/>
      <c r="D520" s="991"/>
      <c r="E520" s="1026"/>
      <c r="F520" s="251"/>
    </row>
    <row r="521" spans="1:6" x14ac:dyDescent="0.3">
      <c r="A521" s="992"/>
      <c r="B521" s="1062"/>
      <c r="C521" s="405"/>
      <c r="D521" s="991"/>
      <c r="E521" s="1026"/>
      <c r="F521" s="251"/>
    </row>
    <row r="522" spans="1:6" x14ac:dyDescent="0.3">
      <c r="A522" s="992"/>
      <c r="B522" s="1062"/>
      <c r="C522" s="405"/>
      <c r="D522" s="991"/>
      <c r="E522" s="1026"/>
      <c r="F522" s="251"/>
    </row>
    <row r="523" spans="1:6" x14ac:dyDescent="0.3">
      <c r="A523" s="992"/>
      <c r="B523" s="1062"/>
      <c r="C523" s="405"/>
      <c r="D523" s="991"/>
      <c r="E523" s="1026"/>
      <c r="F523" s="251"/>
    </row>
    <row r="524" spans="1:6" x14ac:dyDescent="0.3">
      <c r="A524" s="992"/>
      <c r="B524" s="1062"/>
      <c r="C524" s="405"/>
      <c r="D524" s="991"/>
      <c r="E524" s="1026"/>
      <c r="F524" s="251"/>
    </row>
    <row r="525" spans="1:6" x14ac:dyDescent="0.3">
      <c r="A525" s="992"/>
      <c r="B525" s="1062"/>
      <c r="C525" s="405"/>
      <c r="D525" s="991"/>
      <c r="E525" s="1026"/>
      <c r="F525" s="251"/>
    </row>
    <row r="526" spans="1:6" x14ac:dyDescent="0.3">
      <c r="A526" s="992"/>
      <c r="B526" s="1062"/>
      <c r="C526" s="405"/>
      <c r="D526" s="991"/>
      <c r="E526" s="1026"/>
      <c r="F526" s="251"/>
    </row>
    <row r="527" spans="1:6" x14ac:dyDescent="0.3">
      <c r="A527" s="992"/>
      <c r="B527" s="1062"/>
      <c r="C527" s="405"/>
      <c r="D527" s="991"/>
      <c r="E527" s="1026"/>
      <c r="F527" s="251"/>
    </row>
    <row r="528" spans="1:6" x14ac:dyDescent="0.3">
      <c r="A528" s="992"/>
      <c r="B528" s="1062"/>
      <c r="C528" s="405"/>
      <c r="D528" s="991"/>
      <c r="E528" s="1026"/>
      <c r="F528" s="251"/>
    </row>
    <row r="529" spans="1:6" x14ac:dyDescent="0.3">
      <c r="A529" s="992"/>
      <c r="B529" s="1062"/>
      <c r="C529" s="405"/>
      <c r="D529" s="991"/>
      <c r="E529" s="1026"/>
      <c r="F529" s="251"/>
    </row>
    <row r="530" spans="1:6" x14ac:dyDescent="0.3">
      <c r="A530" s="992"/>
      <c r="B530" s="1062"/>
      <c r="C530" s="405"/>
      <c r="D530" s="991"/>
      <c r="E530" s="1026"/>
      <c r="F530" s="251"/>
    </row>
    <row r="531" spans="1:6" x14ac:dyDescent="0.3">
      <c r="A531" s="992"/>
      <c r="B531" s="1062"/>
      <c r="C531" s="405"/>
      <c r="D531" s="991"/>
      <c r="E531" s="1026"/>
      <c r="F531" s="251"/>
    </row>
    <row r="532" spans="1:6" x14ac:dyDescent="0.3">
      <c r="A532" s="992"/>
      <c r="B532" s="1062"/>
      <c r="C532" s="405"/>
      <c r="D532" s="991"/>
      <c r="E532" s="1026"/>
      <c r="F532" s="251"/>
    </row>
    <row r="533" spans="1:6" x14ac:dyDescent="0.3">
      <c r="A533" s="992"/>
      <c r="B533" s="1062"/>
      <c r="C533" s="405"/>
      <c r="D533" s="991"/>
      <c r="E533" s="1026"/>
      <c r="F533" s="251"/>
    </row>
    <row r="534" spans="1:6" x14ac:dyDescent="0.3">
      <c r="A534" s="992"/>
      <c r="B534" s="1062"/>
      <c r="C534" s="405"/>
      <c r="D534" s="991"/>
      <c r="E534" s="1026"/>
      <c r="F534" s="251"/>
    </row>
    <row r="535" spans="1:6" x14ac:dyDescent="0.3">
      <c r="A535" s="992"/>
      <c r="B535" s="1062"/>
      <c r="C535" s="405"/>
      <c r="D535" s="991"/>
      <c r="E535" s="1026"/>
      <c r="F535" s="251"/>
    </row>
    <row r="536" spans="1:6" x14ac:dyDescent="0.3">
      <c r="A536" s="992"/>
      <c r="B536" s="1062"/>
      <c r="C536" s="405"/>
      <c r="D536" s="991"/>
      <c r="E536" s="1026"/>
      <c r="F536" s="251"/>
    </row>
    <row r="537" spans="1:6" x14ac:dyDescent="0.3">
      <c r="A537" s="992"/>
      <c r="B537" s="995"/>
      <c r="C537" s="405"/>
      <c r="D537" s="991"/>
      <c r="E537" s="250"/>
      <c r="F537" s="251"/>
    </row>
    <row r="538" spans="1:6" x14ac:dyDescent="0.3">
      <c r="A538" s="1402"/>
      <c r="B538" s="1403" t="s">
        <v>322</v>
      </c>
      <c r="C538" s="1404"/>
      <c r="D538" s="1405"/>
      <c r="E538" s="1406"/>
      <c r="F538" s="1407"/>
    </row>
    <row r="539" spans="1:6" ht="15" thickBot="1" x14ac:dyDescent="0.35">
      <c r="A539" s="1396"/>
      <c r="B539" s="1408" t="s">
        <v>323</v>
      </c>
      <c r="C539" s="1398"/>
      <c r="D539" s="1399" t="s">
        <v>18</v>
      </c>
      <c r="E539" s="1400"/>
      <c r="F539" s="1401">
        <f>SUM(F492:F537)</f>
        <v>0</v>
      </c>
    </row>
    <row r="540" spans="1:6" ht="15" thickTop="1" x14ac:dyDescent="0.3">
      <c r="E540" s="972"/>
    </row>
    <row r="541" spans="1:6" ht="15" thickBot="1" x14ac:dyDescent="0.35">
      <c r="E541" s="972"/>
    </row>
    <row r="542" spans="1:6" ht="15" thickTop="1" x14ac:dyDescent="0.3">
      <c r="A542" s="973" t="s">
        <v>202</v>
      </c>
      <c r="B542" s="974" t="s">
        <v>203</v>
      </c>
      <c r="C542" s="975" t="s">
        <v>204</v>
      </c>
      <c r="D542" s="976" t="s">
        <v>205</v>
      </c>
      <c r="E542" s="977" t="s">
        <v>206</v>
      </c>
      <c r="F542" s="978" t="s">
        <v>979</v>
      </c>
    </row>
    <row r="543" spans="1:6" x14ac:dyDescent="0.3">
      <c r="A543" s="979"/>
      <c r="B543" s="980"/>
      <c r="C543" s="981"/>
      <c r="D543" s="982"/>
      <c r="E543" s="1261"/>
      <c r="F543" s="249"/>
    </row>
    <row r="544" spans="1:6" x14ac:dyDescent="0.3">
      <c r="A544" s="984"/>
      <c r="B544" s="985" t="s">
        <v>324</v>
      </c>
      <c r="C544" s="986"/>
      <c r="D544" s="987"/>
      <c r="E544" s="1258"/>
      <c r="F544" s="249"/>
    </row>
    <row r="545" spans="1:6" x14ac:dyDescent="0.3">
      <c r="A545" s="984"/>
      <c r="B545" s="985"/>
      <c r="C545" s="986"/>
      <c r="D545" s="987"/>
      <c r="E545" s="1258"/>
      <c r="F545" s="249"/>
    </row>
    <row r="546" spans="1:6" x14ac:dyDescent="0.3">
      <c r="A546" s="984"/>
      <c r="B546" s="985" t="s">
        <v>564</v>
      </c>
      <c r="C546" s="986"/>
      <c r="D546" s="987"/>
      <c r="E546" s="1258"/>
      <c r="F546" s="249"/>
    </row>
    <row r="547" spans="1:6" x14ac:dyDescent="0.3">
      <c r="A547" s="984"/>
      <c r="B547" s="985"/>
      <c r="C547" s="986"/>
      <c r="D547" s="987"/>
      <c r="E547" s="1258"/>
      <c r="F547" s="249"/>
    </row>
    <row r="548" spans="1:6" x14ac:dyDescent="0.3">
      <c r="A548" s="984"/>
      <c r="B548" s="1068" t="s">
        <v>328</v>
      </c>
      <c r="C548" s="986"/>
      <c r="D548" s="987"/>
      <c r="E548" s="1258"/>
      <c r="F548" s="249"/>
    </row>
    <row r="549" spans="1:6" x14ac:dyDescent="0.3">
      <c r="A549" s="984"/>
      <c r="B549" s="1069"/>
      <c r="C549" s="986"/>
      <c r="D549" s="987"/>
      <c r="E549" s="1258"/>
      <c r="F549" s="249"/>
    </row>
    <row r="550" spans="1:6" x14ac:dyDescent="0.3">
      <c r="A550" s="984" t="s">
        <v>20</v>
      </c>
      <c r="B550" s="1070" t="s">
        <v>329</v>
      </c>
      <c r="C550" s="986" t="s">
        <v>207</v>
      </c>
      <c r="D550" s="987">
        <v>3</v>
      </c>
      <c r="E550" s="1260"/>
      <c r="F550" s="1263">
        <f>D550*E550</f>
        <v>0</v>
      </c>
    </row>
    <row r="551" spans="1:6" x14ac:dyDescent="0.3">
      <c r="A551" s="989"/>
      <c r="B551" s="1032"/>
      <c r="C551" s="405"/>
      <c r="D551" s="991"/>
      <c r="E551" s="1257"/>
      <c r="F551" s="251"/>
    </row>
    <row r="552" spans="1:6" x14ac:dyDescent="0.3">
      <c r="A552" s="989"/>
      <c r="B552" s="1071" t="s">
        <v>330</v>
      </c>
      <c r="C552" s="405"/>
      <c r="D552" s="991"/>
      <c r="E552" s="1257"/>
      <c r="F552" s="251"/>
    </row>
    <row r="553" spans="1:6" x14ac:dyDescent="0.3">
      <c r="A553" s="992"/>
      <c r="B553" s="993"/>
      <c r="C553" s="405"/>
      <c r="D553" s="991"/>
      <c r="E553" s="1257"/>
      <c r="F553" s="251"/>
    </row>
    <row r="554" spans="1:6" x14ac:dyDescent="0.3">
      <c r="A554" s="992" t="s">
        <v>25</v>
      </c>
      <c r="B554" s="1072" t="s">
        <v>331</v>
      </c>
      <c r="C554" s="405" t="s">
        <v>260</v>
      </c>
      <c r="D554" s="991">
        <v>5</v>
      </c>
      <c r="E554" s="175"/>
      <c r="F554" s="248">
        <f>D554*E554</f>
        <v>0</v>
      </c>
    </row>
    <row r="555" spans="1:6" x14ac:dyDescent="0.3">
      <c r="A555" s="992"/>
      <c r="B555" s="993"/>
      <c r="C555" s="405"/>
      <c r="D555" s="991"/>
      <c r="E555" s="1257"/>
      <c r="F555" s="251"/>
    </row>
    <row r="556" spans="1:6" x14ac:dyDescent="0.3">
      <c r="A556" s="992"/>
      <c r="B556" s="996" t="s">
        <v>333</v>
      </c>
      <c r="C556" s="405"/>
      <c r="D556" s="991"/>
      <c r="E556" s="1257"/>
      <c r="F556" s="251"/>
    </row>
    <row r="557" spans="1:6" x14ac:dyDescent="0.3">
      <c r="A557" s="992"/>
      <c r="B557" s="995"/>
      <c r="C557" s="405"/>
      <c r="D557" s="991"/>
      <c r="E557" s="1257"/>
      <c r="F557" s="251"/>
    </row>
    <row r="558" spans="1:6" ht="26.4" x14ac:dyDescent="0.3">
      <c r="A558" s="992" t="s">
        <v>28</v>
      </c>
      <c r="B558" s="1043" t="s">
        <v>334</v>
      </c>
      <c r="C558" s="405" t="s">
        <v>207</v>
      </c>
      <c r="D558" s="991">
        <f>D550</f>
        <v>3</v>
      </c>
      <c r="E558" s="175"/>
      <c r="F558" s="248">
        <f>D558*E558</f>
        <v>0</v>
      </c>
    </row>
    <row r="559" spans="1:6" x14ac:dyDescent="0.3">
      <c r="A559" s="992"/>
      <c r="B559" s="1042"/>
      <c r="C559" s="405"/>
      <c r="D559" s="991"/>
      <c r="E559" s="1257"/>
      <c r="F559" s="251"/>
    </row>
    <row r="560" spans="1:6" x14ac:dyDescent="0.3">
      <c r="A560" s="992" t="s">
        <v>31</v>
      </c>
      <c r="B560" s="1037" t="s">
        <v>335</v>
      </c>
      <c r="C560" s="405" t="s">
        <v>207</v>
      </c>
      <c r="D560" s="991">
        <f>D550</f>
        <v>3</v>
      </c>
      <c r="E560" s="175"/>
      <c r="F560" s="248">
        <f>D560*E560</f>
        <v>0</v>
      </c>
    </row>
    <row r="561" spans="1:6" x14ac:dyDescent="0.3">
      <c r="A561" s="992"/>
      <c r="B561" s="995"/>
      <c r="C561" s="405"/>
      <c r="D561" s="991"/>
      <c r="E561" s="1257"/>
      <c r="F561" s="251"/>
    </row>
    <row r="562" spans="1:6" x14ac:dyDescent="0.3">
      <c r="A562" s="992" t="s">
        <v>44</v>
      </c>
      <c r="B562" s="1042" t="s">
        <v>336</v>
      </c>
      <c r="C562" s="405" t="s">
        <v>260</v>
      </c>
      <c r="D562" s="991">
        <v>7</v>
      </c>
      <c r="E562" s="175"/>
      <c r="F562" s="248">
        <f t="shared" ref="F562" si="18">D562*E562</f>
        <v>0</v>
      </c>
    </row>
    <row r="563" spans="1:6" x14ac:dyDescent="0.3">
      <c r="A563" s="992"/>
      <c r="B563" s="995"/>
      <c r="C563" s="405"/>
      <c r="D563" s="991"/>
      <c r="E563" s="1257"/>
      <c r="F563" s="251"/>
    </row>
    <row r="564" spans="1:6" ht="26.4" x14ac:dyDescent="0.3">
      <c r="A564" s="992" t="s">
        <v>56</v>
      </c>
      <c r="B564" s="1073" t="s">
        <v>337</v>
      </c>
      <c r="C564" s="405" t="s">
        <v>208</v>
      </c>
      <c r="D564" s="991">
        <v>1</v>
      </c>
      <c r="E564" s="175"/>
      <c r="F564" s="248">
        <f t="shared" ref="F564" si="19">D564*E564</f>
        <v>0</v>
      </c>
    </row>
    <row r="565" spans="1:6" x14ac:dyDescent="0.3">
      <c r="A565" s="992"/>
      <c r="B565" s="1040"/>
      <c r="C565" s="405"/>
      <c r="D565" s="991"/>
      <c r="E565" s="1257"/>
      <c r="F565" s="251"/>
    </row>
    <row r="566" spans="1:6" ht="26.4" x14ac:dyDescent="0.3">
      <c r="A566" s="992" t="s">
        <v>60</v>
      </c>
      <c r="B566" s="1073" t="s">
        <v>338</v>
      </c>
      <c r="C566" s="405" t="s">
        <v>208</v>
      </c>
      <c r="D566" s="991">
        <v>1</v>
      </c>
      <c r="E566" s="175"/>
      <c r="F566" s="248">
        <f t="shared" ref="F566" si="20">D566*E566</f>
        <v>0</v>
      </c>
    </row>
    <row r="567" spans="1:6" x14ac:dyDescent="0.3">
      <c r="A567" s="992"/>
      <c r="B567" s="1040"/>
      <c r="C567" s="405"/>
      <c r="D567" s="991"/>
      <c r="E567" s="1257"/>
      <c r="F567" s="251"/>
    </row>
    <row r="568" spans="1:6" x14ac:dyDescent="0.3">
      <c r="A568" s="992"/>
      <c r="B568" s="1053" t="s">
        <v>568</v>
      </c>
      <c r="C568" s="405"/>
      <c r="D568" s="991"/>
      <c r="E568" s="1257"/>
      <c r="F568" s="251"/>
    </row>
    <row r="569" spans="1:6" x14ac:dyDescent="0.3">
      <c r="A569" s="992"/>
      <c r="B569" s="995"/>
      <c r="C569" s="405"/>
      <c r="D569" s="991"/>
      <c r="E569" s="1257"/>
      <c r="F569" s="251"/>
    </row>
    <row r="570" spans="1:6" x14ac:dyDescent="0.3">
      <c r="A570" s="992" t="s">
        <v>455</v>
      </c>
      <c r="B570" s="995" t="s">
        <v>569</v>
      </c>
      <c r="C570" s="405" t="s">
        <v>207</v>
      </c>
      <c r="D570" s="991">
        <v>4</v>
      </c>
      <c r="E570" s="175"/>
      <c r="F570" s="248">
        <f>D570*E570</f>
        <v>0</v>
      </c>
    </row>
    <row r="571" spans="1:6" x14ac:dyDescent="0.3">
      <c r="A571" s="992"/>
      <c r="B571" s="995"/>
      <c r="C571" s="405"/>
      <c r="D571" s="991"/>
      <c r="E571" s="1257"/>
      <c r="F571" s="251"/>
    </row>
    <row r="572" spans="1:6" x14ac:dyDescent="0.3">
      <c r="A572" s="992" t="s">
        <v>456</v>
      </c>
      <c r="B572" s="995" t="s">
        <v>565</v>
      </c>
      <c r="C572" s="405" t="s">
        <v>207</v>
      </c>
      <c r="D572" s="991">
        <v>4</v>
      </c>
      <c r="E572" s="175"/>
      <c r="F572" s="248">
        <f>D572*E572</f>
        <v>0</v>
      </c>
    </row>
    <row r="573" spans="1:6" x14ac:dyDescent="0.3">
      <c r="A573" s="992"/>
      <c r="B573" s="995"/>
      <c r="C573" s="405"/>
      <c r="D573" s="991"/>
      <c r="E573" s="1257"/>
      <c r="F573" s="251"/>
    </row>
    <row r="574" spans="1:6" x14ac:dyDescent="0.3">
      <c r="A574" s="992" t="s">
        <v>457</v>
      </c>
      <c r="B574" s="995" t="s">
        <v>566</v>
      </c>
      <c r="C574" s="405" t="s">
        <v>207</v>
      </c>
      <c r="D574" s="991">
        <f>D572</f>
        <v>4</v>
      </c>
      <c r="E574" s="175"/>
      <c r="F574" s="248">
        <f>D574*E574</f>
        <v>0</v>
      </c>
    </row>
    <row r="575" spans="1:6" x14ac:dyDescent="0.3">
      <c r="A575" s="992"/>
      <c r="B575" s="995"/>
      <c r="C575" s="405"/>
      <c r="D575" s="991"/>
      <c r="E575" s="1257"/>
      <c r="F575" s="251"/>
    </row>
    <row r="576" spans="1:6" x14ac:dyDescent="0.3">
      <c r="A576" s="992" t="s">
        <v>458</v>
      </c>
      <c r="B576" s="995" t="s">
        <v>567</v>
      </c>
      <c r="C576" s="405" t="s">
        <v>260</v>
      </c>
      <c r="D576" s="991">
        <v>8</v>
      </c>
      <c r="E576" s="175"/>
      <c r="F576" s="248">
        <f>D576*E576</f>
        <v>0</v>
      </c>
    </row>
    <row r="577" spans="1:6" x14ac:dyDescent="0.3">
      <c r="A577" s="992"/>
      <c r="B577" s="995"/>
      <c r="C577" s="405"/>
      <c r="D577" s="991"/>
      <c r="E577" s="1257"/>
      <c r="F577" s="251"/>
    </row>
    <row r="578" spans="1:6" x14ac:dyDescent="0.3">
      <c r="A578" s="992" t="s">
        <v>459</v>
      </c>
      <c r="B578" s="995" t="s">
        <v>571</v>
      </c>
      <c r="C578" s="405" t="s">
        <v>208</v>
      </c>
      <c r="D578" s="991">
        <v>4</v>
      </c>
      <c r="E578" s="175"/>
      <c r="F578" s="248">
        <f>D578*E578</f>
        <v>0</v>
      </c>
    </row>
    <row r="579" spans="1:6" x14ac:dyDescent="0.3">
      <c r="A579" s="992"/>
      <c r="B579" s="995"/>
      <c r="C579" s="405"/>
      <c r="D579" s="991"/>
      <c r="E579" s="1257"/>
      <c r="F579" s="251"/>
    </row>
    <row r="580" spans="1:6" ht="30.75" customHeight="1" x14ac:dyDescent="0.3">
      <c r="A580" s="992" t="s">
        <v>460</v>
      </c>
      <c r="B580" s="1074" t="s">
        <v>572</v>
      </c>
      <c r="C580" s="438" t="s">
        <v>207</v>
      </c>
      <c r="D580" s="1075">
        <f>D570</f>
        <v>4</v>
      </c>
      <c r="E580" s="175"/>
      <c r="F580" s="248">
        <f>D580*E580</f>
        <v>0</v>
      </c>
    </row>
    <row r="581" spans="1:6" x14ac:dyDescent="0.3">
      <c r="A581" s="992"/>
      <c r="B581" s="1043"/>
      <c r="C581" s="405"/>
      <c r="D581" s="991"/>
      <c r="E581" s="1259"/>
      <c r="F581" s="251"/>
    </row>
    <row r="582" spans="1:6" ht="26.4" x14ac:dyDescent="0.3">
      <c r="A582" s="992" t="s">
        <v>574</v>
      </c>
      <c r="B582" s="1043" t="s">
        <v>570</v>
      </c>
      <c r="C582" s="405" t="s">
        <v>207</v>
      </c>
      <c r="D582" s="991">
        <f>D574</f>
        <v>4</v>
      </c>
      <c r="E582" s="175"/>
      <c r="F582" s="248">
        <f>D582*E582</f>
        <v>0</v>
      </c>
    </row>
    <row r="583" spans="1:6" x14ac:dyDescent="0.3">
      <c r="A583" s="992"/>
      <c r="B583" s="1043"/>
      <c r="C583" s="405"/>
      <c r="D583" s="991"/>
      <c r="E583" s="1259"/>
      <c r="F583" s="251"/>
    </row>
    <row r="584" spans="1:6" x14ac:dyDescent="0.3">
      <c r="A584" s="992" t="s">
        <v>559</v>
      </c>
      <c r="B584" s="1042" t="s">
        <v>573</v>
      </c>
      <c r="C584" s="405" t="s">
        <v>260</v>
      </c>
      <c r="D584" s="991">
        <v>4</v>
      </c>
      <c r="E584" s="175"/>
      <c r="F584" s="248">
        <f>D584*E584</f>
        <v>0</v>
      </c>
    </row>
    <row r="585" spans="1:6" x14ac:dyDescent="0.3">
      <c r="A585" s="997"/>
      <c r="B585" s="996"/>
      <c r="C585" s="999"/>
      <c r="D585" s="1000"/>
      <c r="E585" s="1257"/>
      <c r="F585" s="251"/>
    </row>
    <row r="586" spans="1:6" x14ac:dyDescent="0.3">
      <c r="A586" s="992"/>
      <c r="B586" s="995"/>
      <c r="C586" s="405"/>
      <c r="D586" s="991"/>
      <c r="E586" s="1257"/>
      <c r="F586" s="251"/>
    </row>
    <row r="587" spans="1:6" x14ac:dyDescent="0.3">
      <c r="A587" s="989"/>
      <c r="B587" s="1023"/>
      <c r="C587" s="499"/>
      <c r="D587" s="1001"/>
      <c r="E587" s="988"/>
      <c r="F587" s="1002"/>
    </row>
    <row r="588" spans="1:6" ht="15" thickBot="1" x14ac:dyDescent="0.35">
      <c r="A588" s="1396"/>
      <c r="B588" s="1397" t="s">
        <v>236</v>
      </c>
      <c r="C588" s="1398"/>
      <c r="D588" s="1399" t="s">
        <v>18</v>
      </c>
      <c r="E588" s="1400"/>
      <c r="F588" s="1401">
        <f>SUM(F543:F586)</f>
        <v>0</v>
      </c>
    </row>
    <row r="589" spans="1:6" ht="15" thickTop="1" x14ac:dyDescent="0.3">
      <c r="E589" s="972"/>
    </row>
    <row r="590" spans="1:6" ht="15" thickBot="1" x14ac:dyDescent="0.35">
      <c r="E590" s="972"/>
    </row>
    <row r="591" spans="1:6" ht="15" thickTop="1" x14ac:dyDescent="0.3">
      <c r="A591" s="973" t="s">
        <v>202</v>
      </c>
      <c r="B591" s="974" t="s">
        <v>203</v>
      </c>
      <c r="C591" s="975" t="s">
        <v>204</v>
      </c>
      <c r="D591" s="976" t="s">
        <v>205</v>
      </c>
      <c r="E591" s="977" t="s">
        <v>206</v>
      </c>
      <c r="F591" s="978" t="s">
        <v>979</v>
      </c>
    </row>
    <row r="592" spans="1:6" x14ac:dyDescent="0.3">
      <c r="A592" s="979"/>
      <c r="B592" s="980"/>
      <c r="C592" s="981"/>
      <c r="D592" s="982"/>
      <c r="E592" s="1261"/>
      <c r="F592" s="249"/>
    </row>
    <row r="593" spans="1:6" x14ac:dyDescent="0.3">
      <c r="A593" s="984"/>
      <c r="B593" s="985" t="s">
        <v>324</v>
      </c>
      <c r="C593" s="986"/>
      <c r="D593" s="987"/>
      <c r="E593" s="1258"/>
      <c r="F593" s="249"/>
    </row>
    <row r="594" spans="1:6" x14ac:dyDescent="0.3">
      <c r="A594" s="984"/>
      <c r="B594" s="985"/>
      <c r="C594" s="986"/>
      <c r="D594" s="987"/>
      <c r="E594" s="1258"/>
      <c r="F594" s="249"/>
    </row>
    <row r="595" spans="1:6" x14ac:dyDescent="0.3">
      <c r="A595" s="984"/>
      <c r="B595" s="985" t="s">
        <v>564</v>
      </c>
      <c r="C595" s="986"/>
      <c r="D595" s="987"/>
      <c r="E595" s="1258"/>
      <c r="F595" s="249"/>
    </row>
    <row r="596" spans="1:6" x14ac:dyDescent="0.3">
      <c r="A596" s="984"/>
      <c r="B596" s="985"/>
      <c r="C596" s="986"/>
      <c r="D596" s="987"/>
      <c r="E596" s="1258"/>
      <c r="F596" s="249"/>
    </row>
    <row r="597" spans="1:6" x14ac:dyDescent="0.3">
      <c r="A597" s="984"/>
      <c r="B597" s="1076" t="s">
        <v>263</v>
      </c>
      <c r="C597" s="986"/>
      <c r="D597" s="987"/>
      <c r="E597" s="1258"/>
      <c r="F597" s="1263">
        <f>F588</f>
        <v>0</v>
      </c>
    </row>
    <row r="598" spans="1:6" x14ac:dyDescent="0.3">
      <c r="A598" s="984"/>
      <c r="B598" s="1077"/>
      <c r="C598" s="986"/>
      <c r="D598" s="987"/>
      <c r="E598" s="1258"/>
      <c r="F598" s="249"/>
    </row>
    <row r="599" spans="1:6" x14ac:dyDescent="0.3">
      <c r="A599" s="992"/>
      <c r="B599" s="1053" t="s">
        <v>339</v>
      </c>
      <c r="C599" s="405"/>
      <c r="D599" s="991"/>
      <c r="E599" s="1257"/>
      <c r="F599" s="251"/>
    </row>
    <row r="600" spans="1:6" x14ac:dyDescent="0.3">
      <c r="A600" s="992"/>
      <c r="B600" s="1040"/>
      <c r="C600" s="405"/>
      <c r="D600" s="991"/>
      <c r="E600" s="1257"/>
      <c r="F600" s="251"/>
    </row>
    <row r="601" spans="1:6" ht="92.4" x14ac:dyDescent="0.3">
      <c r="A601" s="992" t="s">
        <v>20</v>
      </c>
      <c r="B601" s="1043" t="s">
        <v>516</v>
      </c>
      <c r="C601" s="405" t="s">
        <v>208</v>
      </c>
      <c r="D601" s="991">
        <v>1</v>
      </c>
      <c r="E601" s="175"/>
      <c r="F601" s="248">
        <f>D601*E601</f>
        <v>0</v>
      </c>
    </row>
    <row r="602" spans="1:6" x14ac:dyDescent="0.3">
      <c r="A602" s="992"/>
      <c r="B602" s="1040"/>
      <c r="C602" s="405"/>
      <c r="D602" s="991"/>
      <c r="E602" s="1257"/>
      <c r="F602" s="251"/>
    </row>
    <row r="603" spans="1:6" ht="92.4" x14ac:dyDescent="0.3">
      <c r="A603" s="992" t="s">
        <v>25</v>
      </c>
      <c r="B603" s="1043" t="s">
        <v>392</v>
      </c>
      <c r="C603" s="405" t="s">
        <v>208</v>
      </c>
      <c r="D603" s="991">
        <v>1</v>
      </c>
      <c r="E603" s="175"/>
      <c r="F603" s="248">
        <f>D603*E603</f>
        <v>0</v>
      </c>
    </row>
    <row r="604" spans="1:6" x14ac:dyDescent="0.3">
      <c r="A604" s="992"/>
      <c r="B604" s="1043"/>
      <c r="C604" s="405"/>
      <c r="D604" s="991"/>
      <c r="E604" s="1259"/>
      <c r="F604" s="251"/>
    </row>
    <row r="605" spans="1:6" x14ac:dyDescent="0.3">
      <c r="A605" s="992"/>
      <c r="B605" s="1043"/>
      <c r="C605" s="405"/>
      <c r="D605" s="991"/>
      <c r="E605" s="1259"/>
      <c r="F605" s="251"/>
    </row>
    <row r="606" spans="1:6" x14ac:dyDescent="0.3">
      <c r="A606" s="992"/>
      <c r="B606" s="1043"/>
      <c r="C606" s="405"/>
      <c r="D606" s="991"/>
      <c r="E606" s="1259"/>
      <c r="F606" s="251"/>
    </row>
    <row r="607" spans="1:6" x14ac:dyDescent="0.3">
      <c r="A607" s="992"/>
      <c r="B607" s="1043"/>
      <c r="C607" s="405"/>
      <c r="D607" s="991"/>
      <c r="E607" s="1259"/>
      <c r="F607" s="251"/>
    </row>
    <row r="608" spans="1:6" x14ac:dyDescent="0.3">
      <c r="A608" s="992"/>
      <c r="B608" s="1043"/>
      <c r="C608" s="405"/>
      <c r="D608" s="991"/>
      <c r="E608" s="1259"/>
      <c r="F608" s="251"/>
    </row>
    <row r="609" spans="1:6" x14ac:dyDescent="0.3">
      <c r="A609" s="992"/>
      <c r="B609" s="1043"/>
      <c r="C609" s="405"/>
      <c r="D609" s="991"/>
      <c r="E609" s="1259"/>
      <c r="F609" s="251"/>
    </row>
    <row r="610" spans="1:6" x14ac:dyDescent="0.3">
      <c r="A610" s="992"/>
      <c r="B610" s="1043"/>
      <c r="C610" s="405"/>
      <c r="D610" s="991"/>
      <c r="E610" s="1259"/>
      <c r="F610" s="251"/>
    </row>
    <row r="611" spans="1:6" x14ac:dyDescent="0.3">
      <c r="A611" s="992"/>
      <c r="B611" s="1043"/>
      <c r="C611" s="405"/>
      <c r="D611" s="991"/>
      <c r="E611" s="1259"/>
      <c r="F611" s="251"/>
    </row>
    <row r="612" spans="1:6" x14ac:dyDescent="0.3">
      <c r="A612" s="992"/>
      <c r="B612" s="1043"/>
      <c r="C612" s="405"/>
      <c r="D612" s="991"/>
      <c r="E612" s="1259"/>
      <c r="F612" s="251"/>
    </row>
    <row r="613" spans="1:6" x14ac:dyDescent="0.3">
      <c r="A613" s="992"/>
      <c r="B613" s="1043"/>
      <c r="C613" s="405"/>
      <c r="D613" s="991"/>
      <c r="E613" s="1259"/>
      <c r="F613" s="251"/>
    </row>
    <row r="614" spans="1:6" x14ac:dyDescent="0.3">
      <c r="A614" s="992"/>
      <c r="B614" s="1043"/>
      <c r="C614" s="405"/>
      <c r="D614" s="991"/>
      <c r="E614" s="1259"/>
      <c r="F614" s="251"/>
    </row>
    <row r="615" spans="1:6" x14ac:dyDescent="0.3">
      <c r="A615" s="992"/>
      <c r="B615" s="1043"/>
      <c r="C615" s="405"/>
      <c r="D615" s="991"/>
      <c r="E615" s="1259"/>
      <c r="F615" s="251"/>
    </row>
    <row r="616" spans="1:6" x14ac:dyDescent="0.3">
      <c r="A616" s="992"/>
      <c r="B616" s="1043"/>
      <c r="C616" s="405"/>
      <c r="D616" s="991"/>
      <c r="E616" s="1259"/>
      <c r="F616" s="251"/>
    </row>
    <row r="617" spans="1:6" x14ac:dyDescent="0.3">
      <c r="A617" s="992"/>
      <c r="B617" s="1043"/>
      <c r="C617" s="405"/>
      <c r="D617" s="991"/>
      <c r="E617" s="1259"/>
      <c r="F617" s="251"/>
    </row>
    <row r="618" spans="1:6" x14ac:dyDescent="0.3">
      <c r="A618" s="992"/>
      <c r="B618" s="1043"/>
      <c r="C618" s="405"/>
      <c r="D618" s="991"/>
      <c r="E618" s="1259"/>
      <c r="F618" s="251"/>
    </row>
    <row r="619" spans="1:6" x14ac:dyDescent="0.3">
      <c r="A619" s="992"/>
      <c r="B619" s="1043"/>
      <c r="C619" s="405"/>
      <c r="D619" s="991"/>
      <c r="E619" s="1259"/>
      <c r="F619" s="251"/>
    </row>
    <row r="620" spans="1:6" x14ac:dyDescent="0.3">
      <c r="A620" s="992"/>
      <c r="B620" s="1043"/>
      <c r="C620" s="405"/>
      <c r="D620" s="991"/>
      <c r="E620" s="1259"/>
      <c r="F620" s="251"/>
    </row>
    <row r="621" spans="1:6" x14ac:dyDescent="0.3">
      <c r="A621" s="992"/>
      <c r="B621" s="1043"/>
      <c r="C621" s="405"/>
      <c r="D621" s="991"/>
      <c r="E621" s="1259"/>
      <c r="F621" s="251"/>
    </row>
    <row r="622" spans="1:6" x14ac:dyDescent="0.3">
      <c r="A622" s="992"/>
      <c r="B622" s="1043"/>
      <c r="C622" s="405"/>
      <c r="D622" s="991"/>
      <c r="E622" s="1259"/>
      <c r="F622" s="251"/>
    </row>
    <row r="623" spans="1:6" x14ac:dyDescent="0.3">
      <c r="A623" s="992"/>
      <c r="B623" s="1043"/>
      <c r="C623" s="405"/>
      <c r="D623" s="991"/>
      <c r="E623" s="1259"/>
      <c r="F623" s="251"/>
    </row>
    <row r="624" spans="1:6" x14ac:dyDescent="0.3">
      <c r="A624" s="992"/>
      <c r="B624" s="1043"/>
      <c r="C624" s="405"/>
      <c r="D624" s="991"/>
      <c r="E624" s="1259"/>
      <c r="F624" s="251"/>
    </row>
    <row r="625" spans="1:6" x14ac:dyDescent="0.3">
      <c r="A625" s="992"/>
      <c r="B625" s="1043"/>
      <c r="C625" s="405"/>
      <c r="D625" s="991"/>
      <c r="E625" s="1259"/>
      <c r="F625" s="251"/>
    </row>
    <row r="626" spans="1:6" x14ac:dyDescent="0.3">
      <c r="A626" s="992"/>
      <c r="B626" s="1042"/>
      <c r="C626" s="405"/>
      <c r="D626" s="991"/>
      <c r="E626" s="1257"/>
      <c r="F626" s="251"/>
    </row>
    <row r="627" spans="1:6" x14ac:dyDescent="0.3">
      <c r="A627" s="992"/>
      <c r="B627" s="1042"/>
      <c r="C627" s="405"/>
      <c r="D627" s="991"/>
      <c r="E627" s="1257"/>
      <c r="F627" s="251"/>
    </row>
    <row r="628" spans="1:6" x14ac:dyDescent="0.3">
      <c r="A628" s="997"/>
      <c r="B628" s="996"/>
      <c r="C628" s="999"/>
      <c r="D628" s="1000"/>
      <c r="E628" s="1257"/>
      <c r="F628" s="251"/>
    </row>
    <row r="629" spans="1:6" x14ac:dyDescent="0.3">
      <c r="A629" s="992"/>
      <c r="B629" s="995"/>
      <c r="C629" s="405"/>
      <c r="D629" s="991"/>
      <c r="E629" s="250"/>
      <c r="F629" s="251"/>
    </row>
    <row r="630" spans="1:6" x14ac:dyDescent="0.3">
      <c r="A630" s="1402"/>
      <c r="B630" s="1403" t="s">
        <v>326</v>
      </c>
      <c r="C630" s="1404"/>
      <c r="D630" s="1405"/>
      <c r="E630" s="1406"/>
      <c r="F630" s="1407"/>
    </row>
    <row r="631" spans="1:6" ht="15" thickBot="1" x14ac:dyDescent="0.35">
      <c r="A631" s="1396"/>
      <c r="B631" s="1408" t="s">
        <v>327</v>
      </c>
      <c r="C631" s="1398"/>
      <c r="D631" s="1399" t="s">
        <v>18</v>
      </c>
      <c r="E631" s="1400"/>
      <c r="F631" s="1401">
        <f>SUM(F592:F629)</f>
        <v>0</v>
      </c>
    </row>
    <row r="632" spans="1:6" ht="15" thickTop="1" x14ac:dyDescent="0.3">
      <c r="E632" s="972"/>
    </row>
    <row r="633" spans="1:6" ht="15" thickBot="1" x14ac:dyDescent="0.35">
      <c r="E633" s="972"/>
    </row>
    <row r="634" spans="1:6" ht="15" thickTop="1" x14ac:dyDescent="0.3">
      <c r="A634" s="973" t="s">
        <v>202</v>
      </c>
      <c r="B634" s="974" t="s">
        <v>203</v>
      </c>
      <c r="C634" s="975" t="s">
        <v>204</v>
      </c>
      <c r="D634" s="976" t="s">
        <v>205</v>
      </c>
      <c r="E634" s="977" t="s">
        <v>206</v>
      </c>
      <c r="F634" s="978" t="s">
        <v>979</v>
      </c>
    </row>
    <row r="635" spans="1:6" x14ac:dyDescent="0.3">
      <c r="A635" s="979"/>
      <c r="B635" s="980"/>
      <c r="C635" s="981"/>
      <c r="D635" s="982"/>
      <c r="E635" s="1261"/>
      <c r="F635" s="249"/>
    </row>
    <row r="636" spans="1:6" x14ac:dyDescent="0.3">
      <c r="A636" s="984"/>
      <c r="B636" s="985" t="s">
        <v>340</v>
      </c>
      <c r="C636" s="986"/>
      <c r="D636" s="987"/>
      <c r="E636" s="1258"/>
      <c r="F636" s="249"/>
    </row>
    <row r="637" spans="1:6" x14ac:dyDescent="0.3">
      <c r="A637" s="984"/>
      <c r="B637" s="985"/>
      <c r="C637" s="986"/>
      <c r="D637" s="987"/>
      <c r="E637" s="1258"/>
      <c r="F637" s="249"/>
    </row>
    <row r="638" spans="1:6" x14ac:dyDescent="0.3">
      <c r="A638" s="984"/>
      <c r="B638" s="985" t="s">
        <v>1273</v>
      </c>
      <c r="C638" s="986"/>
      <c r="D638" s="987"/>
      <c r="E638" s="1258"/>
      <c r="F638" s="249"/>
    </row>
    <row r="639" spans="1:6" x14ac:dyDescent="0.3">
      <c r="A639" s="984"/>
      <c r="B639" s="985"/>
      <c r="C639" s="986"/>
      <c r="D639" s="987"/>
      <c r="E639" s="1258"/>
      <c r="F639" s="249"/>
    </row>
    <row r="640" spans="1:6" ht="52.8" x14ac:dyDescent="0.3">
      <c r="A640" s="997"/>
      <c r="B640" s="1031" t="s">
        <v>577</v>
      </c>
      <c r="C640" s="1078"/>
      <c r="D640" s="1079"/>
      <c r="E640" s="1258"/>
      <c r="F640" s="249"/>
    </row>
    <row r="641" spans="1:6" x14ac:dyDescent="0.3">
      <c r="A641" s="997"/>
      <c r="B641" s="1031"/>
      <c r="C641" s="1078"/>
      <c r="D641" s="1079"/>
      <c r="E641" s="1258"/>
      <c r="F641" s="249"/>
    </row>
    <row r="642" spans="1:6" x14ac:dyDescent="0.3">
      <c r="A642" s="997" t="s">
        <v>20</v>
      </c>
      <c r="B642" s="1042" t="s">
        <v>578</v>
      </c>
      <c r="C642" s="1078" t="s">
        <v>207</v>
      </c>
      <c r="D642" s="1079">
        <v>12</v>
      </c>
      <c r="E642" s="1260"/>
      <c r="F642" s="1263">
        <f>D642*E642</f>
        <v>0</v>
      </c>
    </row>
    <row r="643" spans="1:6" x14ac:dyDescent="0.3">
      <c r="A643" s="997"/>
      <c r="B643" s="1080"/>
      <c r="C643" s="1078"/>
      <c r="D643" s="1081"/>
      <c r="E643" s="1257"/>
      <c r="F643" s="251"/>
    </row>
    <row r="644" spans="1:6" ht="26.4" x14ac:dyDescent="0.3">
      <c r="A644" s="997"/>
      <c r="B644" s="1031" t="s">
        <v>579</v>
      </c>
      <c r="C644" s="1078"/>
      <c r="D644" s="1079"/>
      <c r="E644" s="1257"/>
      <c r="F644" s="251"/>
    </row>
    <row r="645" spans="1:6" x14ac:dyDescent="0.3">
      <c r="A645" s="997"/>
      <c r="B645" s="1054"/>
      <c r="C645" s="1078"/>
      <c r="D645" s="1079"/>
      <c r="E645" s="1257"/>
      <c r="F645" s="251"/>
    </row>
    <row r="646" spans="1:6" x14ac:dyDescent="0.3">
      <c r="A646" s="997" t="s">
        <v>25</v>
      </c>
      <c r="B646" s="1042" t="s">
        <v>580</v>
      </c>
      <c r="C646" s="1078" t="s">
        <v>207</v>
      </c>
      <c r="D646" s="1079">
        <v>8</v>
      </c>
      <c r="E646" s="175"/>
      <c r="F646" s="248">
        <f>D646*E646</f>
        <v>0</v>
      </c>
    </row>
    <row r="647" spans="1:6" x14ac:dyDescent="0.3">
      <c r="A647" s="997"/>
      <c r="B647" s="1042"/>
      <c r="C647" s="1078"/>
      <c r="D647" s="1079"/>
      <c r="E647" s="1257"/>
      <c r="F647" s="251"/>
    </row>
    <row r="648" spans="1:6" x14ac:dyDescent="0.3">
      <c r="A648" s="1082"/>
      <c r="B648" s="1083" t="s">
        <v>581</v>
      </c>
      <c r="C648" s="1084"/>
      <c r="D648" s="1085"/>
      <c r="E648" s="1257"/>
      <c r="F648" s="251"/>
    </row>
    <row r="649" spans="1:6" x14ac:dyDescent="0.3">
      <c r="A649" s="1082"/>
      <c r="B649" s="1086"/>
      <c r="C649" s="1084"/>
      <c r="D649" s="1085"/>
      <c r="E649" s="1257"/>
      <c r="F649" s="251"/>
    </row>
    <row r="650" spans="1:6" ht="26.4" x14ac:dyDescent="0.3">
      <c r="A650" s="1082" t="s">
        <v>28</v>
      </c>
      <c r="B650" s="1086" t="s">
        <v>582</v>
      </c>
      <c r="C650" s="1084" t="s">
        <v>207</v>
      </c>
      <c r="D650" s="1085">
        <v>8</v>
      </c>
      <c r="E650" s="175"/>
      <c r="F650" s="248">
        <f>D650*E650</f>
        <v>0</v>
      </c>
    </row>
    <row r="651" spans="1:6" x14ac:dyDescent="0.3">
      <c r="A651" s="1082"/>
      <c r="B651" s="1086"/>
      <c r="C651" s="1084"/>
      <c r="D651" s="1085"/>
      <c r="E651" s="1257"/>
      <c r="F651" s="251"/>
    </row>
    <row r="652" spans="1:6" x14ac:dyDescent="0.3">
      <c r="A652" s="1082"/>
      <c r="B652" s="1087" t="s">
        <v>583</v>
      </c>
      <c r="C652" s="1084"/>
      <c r="D652" s="1085"/>
      <c r="E652" s="1257"/>
      <c r="F652" s="251"/>
    </row>
    <row r="653" spans="1:6" x14ac:dyDescent="0.3">
      <c r="A653" s="1082"/>
      <c r="B653" s="1087"/>
      <c r="C653" s="1084"/>
      <c r="D653" s="1085"/>
      <c r="E653" s="1257"/>
      <c r="F653" s="251"/>
    </row>
    <row r="654" spans="1:6" x14ac:dyDescent="0.3">
      <c r="A654" s="1082" t="s">
        <v>31</v>
      </c>
      <c r="B654" s="1088" t="s">
        <v>584</v>
      </c>
      <c r="C654" s="1084" t="s">
        <v>207</v>
      </c>
      <c r="D654" s="1085">
        <v>8</v>
      </c>
      <c r="E654" s="175"/>
      <c r="F654" s="248">
        <f>D654*E654</f>
        <v>0</v>
      </c>
    </row>
    <row r="655" spans="1:6" x14ac:dyDescent="0.3">
      <c r="A655" s="1082"/>
      <c r="B655" s="1089"/>
      <c r="C655" s="1084"/>
      <c r="D655" s="1085"/>
      <c r="E655" s="1257"/>
      <c r="F655" s="251"/>
    </row>
    <row r="656" spans="1:6" x14ac:dyDescent="0.3">
      <c r="A656" s="1082" t="s">
        <v>44</v>
      </c>
      <c r="B656" s="1090" t="s">
        <v>585</v>
      </c>
      <c r="C656" s="1084" t="s">
        <v>260</v>
      </c>
      <c r="D656" s="1085">
        <v>36</v>
      </c>
      <c r="E656" s="175"/>
      <c r="F656" s="248">
        <f>D656*E656</f>
        <v>0</v>
      </c>
    </row>
    <row r="657" spans="1:8" x14ac:dyDescent="0.3">
      <c r="A657" s="1091"/>
      <c r="B657" s="1092"/>
      <c r="C657" s="1093"/>
      <c r="D657" s="1094"/>
      <c r="E657" s="1257"/>
      <c r="F657" s="251"/>
    </row>
    <row r="658" spans="1:8" x14ac:dyDescent="0.3">
      <c r="A658" s="989"/>
      <c r="B658" s="1031" t="s">
        <v>586</v>
      </c>
      <c r="C658" s="1084"/>
      <c r="D658" s="1095"/>
      <c r="E658" s="1257"/>
      <c r="F658" s="251"/>
    </row>
    <row r="659" spans="1:8" x14ac:dyDescent="0.3">
      <c r="A659" s="989"/>
      <c r="B659" s="1042"/>
      <c r="C659" s="1084"/>
      <c r="D659" s="1095"/>
      <c r="E659" s="1257"/>
      <c r="F659" s="251"/>
    </row>
    <row r="660" spans="1:8" x14ac:dyDescent="0.3">
      <c r="A660" s="989" t="s">
        <v>56</v>
      </c>
      <c r="B660" s="1042" t="s">
        <v>587</v>
      </c>
      <c r="C660" s="1084" t="s">
        <v>207</v>
      </c>
      <c r="D660" s="1095">
        <v>8</v>
      </c>
      <c r="E660" s="175"/>
      <c r="F660" s="248">
        <f>D660*E660</f>
        <v>0</v>
      </c>
    </row>
    <row r="661" spans="1:8" x14ac:dyDescent="0.3">
      <c r="A661" s="989"/>
      <c r="B661" s="1042"/>
      <c r="C661" s="1084"/>
      <c r="D661" s="1095"/>
      <c r="E661" s="1257"/>
      <c r="F661" s="251"/>
    </row>
    <row r="662" spans="1:8" x14ac:dyDescent="0.3">
      <c r="A662" s="989"/>
      <c r="B662" s="1031" t="s">
        <v>588</v>
      </c>
      <c r="C662" s="1084"/>
      <c r="D662" s="1095"/>
      <c r="E662" s="1257"/>
      <c r="F662" s="251"/>
    </row>
    <row r="663" spans="1:8" x14ac:dyDescent="0.3">
      <c r="A663" s="989"/>
      <c r="B663" s="1031"/>
      <c r="C663" s="1084"/>
      <c r="D663" s="1095"/>
      <c r="E663" s="1257"/>
      <c r="F663" s="251"/>
    </row>
    <row r="664" spans="1:8" x14ac:dyDescent="0.3">
      <c r="A664" s="989" t="s">
        <v>60</v>
      </c>
      <c r="B664" s="1042" t="s">
        <v>589</v>
      </c>
      <c r="C664" s="1084" t="s">
        <v>207</v>
      </c>
      <c r="D664" s="1095">
        <v>28</v>
      </c>
      <c r="E664" s="175"/>
      <c r="F664" s="248">
        <f>D664*E664</f>
        <v>0</v>
      </c>
    </row>
    <row r="665" spans="1:8" x14ac:dyDescent="0.3">
      <c r="A665" s="992"/>
      <c r="B665" s="1042"/>
      <c r="C665" s="405"/>
      <c r="D665" s="991"/>
      <c r="E665" s="1257"/>
      <c r="F665" s="251"/>
      <c r="H665" s="1096"/>
    </row>
    <row r="666" spans="1:8" ht="16.5" customHeight="1" x14ac:dyDescent="0.3">
      <c r="A666" s="1097"/>
      <c r="B666" s="1098" t="s">
        <v>594</v>
      </c>
      <c r="C666" s="1099"/>
      <c r="D666" s="1100"/>
      <c r="E666" s="1257"/>
      <c r="F666" s="1060"/>
    </row>
    <row r="667" spans="1:8" x14ac:dyDescent="0.3">
      <c r="A667" s="1097"/>
      <c r="B667" s="1101"/>
      <c r="C667" s="1099"/>
      <c r="D667" s="1100"/>
      <c r="E667" s="1257"/>
      <c r="F667" s="1060"/>
    </row>
    <row r="668" spans="1:8" x14ac:dyDescent="0.3">
      <c r="A668" s="989" t="s">
        <v>455</v>
      </c>
      <c r="B668" s="1102" t="s">
        <v>590</v>
      </c>
      <c r="C668" s="1099" t="s">
        <v>207</v>
      </c>
      <c r="D668" s="1100">
        <v>8</v>
      </c>
      <c r="E668" s="175"/>
      <c r="F668" s="248">
        <f>D668*E668</f>
        <v>0</v>
      </c>
    </row>
    <row r="669" spans="1:8" x14ac:dyDescent="0.3">
      <c r="A669" s="989"/>
      <c r="B669" s="1042"/>
      <c r="C669" s="1084"/>
      <c r="D669" s="1095"/>
      <c r="E669" s="1257"/>
      <c r="F669" s="251"/>
    </row>
    <row r="670" spans="1:8" ht="26.4" x14ac:dyDescent="0.3">
      <c r="A670" s="1082"/>
      <c r="B670" s="1031" t="s">
        <v>591</v>
      </c>
      <c r="C670" s="438"/>
      <c r="D670" s="1103"/>
      <c r="E670" s="1257"/>
      <c r="F670" s="251"/>
    </row>
    <row r="671" spans="1:8" x14ac:dyDescent="0.3">
      <c r="A671" s="1082"/>
      <c r="B671" s="1042"/>
      <c r="C671" s="438"/>
      <c r="D671" s="1103"/>
      <c r="E671" s="1257"/>
      <c r="F671" s="251"/>
    </row>
    <row r="672" spans="1:8" ht="26.4" x14ac:dyDescent="0.3">
      <c r="A672" s="1082" t="s">
        <v>456</v>
      </c>
      <c r="B672" s="1042" t="s">
        <v>592</v>
      </c>
      <c r="C672" s="438" t="s">
        <v>207</v>
      </c>
      <c r="D672" s="1103">
        <v>28</v>
      </c>
      <c r="E672" s="175"/>
      <c r="F672" s="248">
        <f>D672*E672</f>
        <v>0</v>
      </c>
    </row>
    <row r="673" spans="1:6" x14ac:dyDescent="0.3">
      <c r="A673" s="1082"/>
      <c r="B673" s="1042"/>
      <c r="C673" s="438"/>
      <c r="D673" s="1103"/>
      <c r="E673" s="1257"/>
      <c r="F673" s="251"/>
    </row>
    <row r="674" spans="1:6" ht="39.6" x14ac:dyDescent="0.3">
      <c r="A674" s="1082" t="s">
        <v>457</v>
      </c>
      <c r="B674" s="1057" t="s">
        <v>593</v>
      </c>
      <c r="C674" s="327" t="s">
        <v>342</v>
      </c>
      <c r="D674" s="1104"/>
      <c r="E674" s="1262"/>
      <c r="F674" s="1105">
        <v>1500</v>
      </c>
    </row>
    <row r="675" spans="1:6" x14ac:dyDescent="0.3">
      <c r="A675" s="992"/>
      <c r="B675" s="995"/>
      <c r="C675" s="405"/>
      <c r="D675" s="991"/>
      <c r="E675" s="1257"/>
      <c r="F675" s="251"/>
    </row>
    <row r="676" spans="1:6" x14ac:dyDescent="0.3">
      <c r="A676" s="1402"/>
      <c r="B676" s="1403" t="s">
        <v>343</v>
      </c>
      <c r="C676" s="1404"/>
      <c r="D676" s="1405"/>
      <c r="E676" s="1260"/>
      <c r="F676" s="1407"/>
    </row>
    <row r="677" spans="1:6" ht="15" thickBot="1" x14ac:dyDescent="0.35">
      <c r="A677" s="1396"/>
      <c r="B677" s="1408" t="s">
        <v>595</v>
      </c>
      <c r="C677" s="1398"/>
      <c r="D677" s="1399" t="s">
        <v>18</v>
      </c>
      <c r="E677" s="1410"/>
      <c r="F677" s="1401">
        <f>SUM(F635:F675)</f>
        <v>1500</v>
      </c>
    </row>
    <row r="678" spans="1:6" ht="15" thickTop="1" x14ac:dyDescent="0.3">
      <c r="E678" s="972"/>
    </row>
    <row r="679" spans="1:6" ht="15" thickBot="1" x14ac:dyDescent="0.35">
      <c r="E679" s="972"/>
    </row>
    <row r="680" spans="1:6" ht="15" thickTop="1" x14ac:dyDescent="0.3">
      <c r="A680" s="973" t="s">
        <v>202</v>
      </c>
      <c r="B680" s="974" t="s">
        <v>203</v>
      </c>
      <c r="C680" s="975" t="s">
        <v>204</v>
      </c>
      <c r="D680" s="976" t="s">
        <v>205</v>
      </c>
      <c r="E680" s="977" t="s">
        <v>206</v>
      </c>
      <c r="F680" s="978" t="s">
        <v>979</v>
      </c>
    </row>
    <row r="681" spans="1:6" x14ac:dyDescent="0.3">
      <c r="A681" s="979"/>
      <c r="B681" s="980"/>
      <c r="C681" s="981"/>
      <c r="D681" s="982"/>
      <c r="E681" s="983"/>
      <c r="F681" s="249"/>
    </row>
    <row r="682" spans="1:6" x14ac:dyDescent="0.3">
      <c r="A682" s="984"/>
      <c r="B682" s="985" t="s">
        <v>576</v>
      </c>
      <c r="C682" s="986"/>
      <c r="D682" s="987"/>
      <c r="E682" s="988"/>
      <c r="F682" s="249"/>
    </row>
    <row r="683" spans="1:6" x14ac:dyDescent="0.3">
      <c r="A683" s="984"/>
      <c r="B683" s="985"/>
      <c r="C683" s="986"/>
      <c r="D683" s="987"/>
      <c r="E683" s="988"/>
      <c r="F683" s="249"/>
    </row>
    <row r="684" spans="1:6" x14ac:dyDescent="0.3">
      <c r="A684" s="984"/>
      <c r="B684" s="985" t="s">
        <v>538</v>
      </c>
      <c r="C684" s="986"/>
      <c r="D684" s="987"/>
      <c r="E684" s="988"/>
      <c r="F684" s="249"/>
    </row>
    <row r="685" spans="1:6" x14ac:dyDescent="0.3">
      <c r="A685" s="984"/>
      <c r="B685" s="985"/>
      <c r="C685" s="986"/>
      <c r="D685" s="987"/>
      <c r="E685" s="988"/>
      <c r="F685" s="249"/>
    </row>
    <row r="686" spans="1:6" ht="144" customHeight="1" x14ac:dyDescent="0.3">
      <c r="A686" s="984" t="s">
        <v>20</v>
      </c>
      <c r="B686" s="298" t="s">
        <v>575</v>
      </c>
      <c r="C686" s="986" t="s">
        <v>342</v>
      </c>
      <c r="D686" s="987"/>
      <c r="E686" s="988"/>
      <c r="F686" s="1263">
        <v>20000</v>
      </c>
    </row>
    <row r="687" spans="1:6" x14ac:dyDescent="0.3">
      <c r="A687" s="984"/>
      <c r="B687" s="1049"/>
      <c r="C687" s="986"/>
      <c r="D687" s="987"/>
      <c r="E687" s="988"/>
      <c r="F687" s="249"/>
    </row>
    <row r="688" spans="1:6" x14ac:dyDescent="0.3">
      <c r="A688" s="984"/>
      <c r="B688" s="1050"/>
      <c r="C688" s="986"/>
      <c r="D688" s="987"/>
      <c r="E688" s="988"/>
      <c r="F688" s="249"/>
    </row>
    <row r="689" spans="1:6" x14ac:dyDescent="0.3">
      <c r="A689" s="989"/>
      <c r="B689" s="1032"/>
      <c r="C689" s="405"/>
      <c r="D689" s="991"/>
      <c r="E689" s="250"/>
      <c r="F689" s="251"/>
    </row>
    <row r="690" spans="1:6" x14ac:dyDescent="0.3">
      <c r="A690" s="989"/>
      <c r="B690" s="1022"/>
      <c r="C690" s="405"/>
      <c r="D690" s="991"/>
      <c r="E690" s="250"/>
      <c r="F690" s="251"/>
    </row>
    <row r="691" spans="1:6" x14ac:dyDescent="0.3">
      <c r="A691" s="992"/>
      <c r="B691" s="993"/>
      <c r="C691" s="405"/>
      <c r="D691" s="991"/>
      <c r="E691" s="250"/>
      <c r="F691" s="251"/>
    </row>
    <row r="692" spans="1:6" x14ac:dyDescent="0.3">
      <c r="A692" s="992"/>
      <c r="B692" s="1042"/>
      <c r="C692" s="405"/>
      <c r="D692" s="991"/>
      <c r="E692" s="250"/>
      <c r="F692" s="251"/>
    </row>
    <row r="693" spans="1:6" x14ac:dyDescent="0.3">
      <c r="A693" s="992"/>
      <c r="B693" s="1042"/>
      <c r="C693" s="405"/>
      <c r="D693" s="991"/>
      <c r="E693" s="250"/>
      <c r="F693" s="251"/>
    </row>
    <row r="694" spans="1:6" x14ac:dyDescent="0.3">
      <c r="A694" s="992"/>
      <c r="B694" s="993"/>
      <c r="C694" s="405"/>
      <c r="D694" s="991"/>
      <c r="E694" s="250"/>
      <c r="F694" s="251"/>
    </row>
    <row r="695" spans="1:6" x14ac:dyDescent="0.3">
      <c r="A695" s="992"/>
      <c r="B695" s="996"/>
      <c r="C695" s="405"/>
      <c r="D695" s="991"/>
      <c r="E695" s="250"/>
      <c r="F695" s="251"/>
    </row>
    <row r="696" spans="1:6" x14ac:dyDescent="0.3">
      <c r="A696" s="992"/>
      <c r="B696" s="995"/>
      <c r="C696" s="405"/>
      <c r="D696" s="991"/>
      <c r="E696" s="250"/>
      <c r="F696" s="251"/>
    </row>
    <row r="697" spans="1:6" x14ac:dyDescent="0.3">
      <c r="A697" s="992"/>
      <c r="B697" s="1051"/>
      <c r="C697" s="405"/>
      <c r="D697" s="991"/>
      <c r="E697" s="250"/>
      <c r="F697" s="251"/>
    </row>
    <row r="698" spans="1:6" x14ac:dyDescent="0.3">
      <c r="A698" s="992"/>
      <c r="B698" s="1042"/>
      <c r="C698" s="405"/>
      <c r="D698" s="991"/>
      <c r="E698" s="250"/>
      <c r="F698" s="251"/>
    </row>
    <row r="699" spans="1:6" x14ac:dyDescent="0.3">
      <c r="A699" s="992"/>
      <c r="B699" s="1037"/>
      <c r="C699" s="405"/>
      <c r="D699" s="991"/>
      <c r="E699" s="250"/>
      <c r="F699" s="251"/>
    </row>
    <row r="700" spans="1:6" x14ac:dyDescent="0.3">
      <c r="A700" s="992"/>
      <c r="B700" s="995"/>
      <c r="C700" s="405"/>
      <c r="D700" s="991"/>
      <c r="E700" s="250"/>
      <c r="F700" s="251"/>
    </row>
    <row r="701" spans="1:6" x14ac:dyDescent="0.3">
      <c r="A701" s="992"/>
      <c r="B701" s="1031"/>
      <c r="C701" s="405"/>
      <c r="D701" s="991"/>
      <c r="E701" s="250"/>
      <c r="F701" s="251"/>
    </row>
    <row r="702" spans="1:6" x14ac:dyDescent="0.3">
      <c r="A702" s="992"/>
      <c r="B702" s="995"/>
      <c r="C702" s="405"/>
      <c r="D702" s="991"/>
      <c r="E702" s="250"/>
      <c r="F702" s="251"/>
    </row>
    <row r="703" spans="1:6" x14ac:dyDescent="0.3">
      <c r="A703" s="992"/>
      <c r="B703" s="1040"/>
      <c r="C703" s="405"/>
      <c r="D703" s="991"/>
      <c r="E703" s="250"/>
      <c r="F703" s="251"/>
    </row>
    <row r="704" spans="1:6" x14ac:dyDescent="0.3">
      <c r="A704" s="992"/>
      <c r="B704" s="1040"/>
      <c r="C704" s="405"/>
      <c r="D704" s="991"/>
      <c r="E704" s="250"/>
      <c r="F704" s="251"/>
    </row>
    <row r="705" spans="1:6" x14ac:dyDescent="0.3">
      <c r="A705" s="992"/>
      <c r="B705" s="1040"/>
      <c r="C705" s="405"/>
      <c r="D705" s="991"/>
      <c r="E705" s="250"/>
      <c r="F705" s="251"/>
    </row>
    <row r="706" spans="1:6" x14ac:dyDescent="0.3">
      <c r="A706" s="992"/>
      <c r="B706" s="1040"/>
      <c r="C706" s="405"/>
      <c r="D706" s="991"/>
      <c r="E706" s="250"/>
      <c r="F706" s="251"/>
    </row>
    <row r="707" spans="1:6" x14ac:dyDescent="0.3">
      <c r="A707" s="992"/>
      <c r="B707" s="1040"/>
      <c r="C707" s="405"/>
      <c r="D707" s="991"/>
      <c r="E707" s="250"/>
      <c r="F707" s="251"/>
    </row>
    <row r="708" spans="1:6" x14ac:dyDescent="0.3">
      <c r="A708" s="992"/>
      <c r="B708" s="1040"/>
      <c r="C708" s="405"/>
      <c r="D708" s="991"/>
      <c r="E708" s="250"/>
      <c r="F708" s="251"/>
    </row>
    <row r="709" spans="1:6" x14ac:dyDescent="0.3">
      <c r="A709" s="992"/>
      <c r="B709" s="1040"/>
      <c r="C709" s="405"/>
      <c r="D709" s="991"/>
      <c r="E709" s="250"/>
      <c r="F709" s="251"/>
    </row>
    <row r="710" spans="1:6" x14ac:dyDescent="0.3">
      <c r="A710" s="992"/>
      <c r="B710" s="1040"/>
      <c r="C710" s="405"/>
      <c r="D710" s="991"/>
      <c r="E710" s="250"/>
      <c r="F710" s="251"/>
    </row>
    <row r="711" spans="1:6" x14ac:dyDescent="0.3">
      <c r="A711" s="992"/>
      <c r="B711" s="1040"/>
      <c r="C711" s="405"/>
      <c r="D711" s="991"/>
      <c r="E711" s="250"/>
      <c r="F711" s="251"/>
    </row>
    <row r="712" spans="1:6" x14ac:dyDescent="0.3">
      <c r="A712" s="992"/>
      <c r="B712" s="1041"/>
      <c r="C712" s="405"/>
      <c r="D712" s="991"/>
      <c r="E712" s="250"/>
      <c r="F712" s="251"/>
    </row>
    <row r="713" spans="1:6" x14ac:dyDescent="0.3">
      <c r="A713" s="992"/>
      <c r="B713" s="1042"/>
      <c r="C713" s="405"/>
      <c r="D713" s="991"/>
      <c r="E713" s="250"/>
      <c r="F713" s="251"/>
    </row>
    <row r="714" spans="1:6" x14ac:dyDescent="0.3">
      <c r="A714" s="992"/>
      <c r="B714" s="1042"/>
      <c r="C714" s="405"/>
      <c r="D714" s="991"/>
      <c r="E714" s="250"/>
      <c r="F714" s="251"/>
    </row>
    <row r="715" spans="1:6" x14ac:dyDescent="0.3">
      <c r="A715" s="992"/>
      <c r="B715" s="995"/>
      <c r="C715" s="405"/>
      <c r="D715" s="991"/>
      <c r="E715" s="250"/>
      <c r="F715" s="251"/>
    </row>
    <row r="716" spans="1:6" x14ac:dyDescent="0.3">
      <c r="A716" s="992"/>
      <c r="B716" s="995"/>
      <c r="C716" s="405"/>
      <c r="D716" s="991"/>
      <c r="E716" s="250"/>
      <c r="F716" s="251"/>
    </row>
    <row r="717" spans="1:6" x14ac:dyDescent="0.3">
      <c r="A717" s="992"/>
      <c r="B717" s="995"/>
      <c r="C717" s="405"/>
      <c r="D717" s="991"/>
      <c r="E717" s="250"/>
      <c r="F717" s="251"/>
    </row>
    <row r="718" spans="1:6" x14ac:dyDescent="0.3">
      <c r="A718" s="992"/>
      <c r="B718" s="995"/>
      <c r="C718" s="405"/>
      <c r="D718" s="991"/>
      <c r="E718" s="250"/>
      <c r="F718" s="251"/>
    </row>
    <row r="719" spans="1:6" x14ac:dyDescent="0.3">
      <c r="A719" s="992"/>
      <c r="B719" s="995"/>
      <c r="C719" s="405"/>
      <c r="D719" s="991"/>
      <c r="E719" s="250"/>
      <c r="F719" s="251"/>
    </row>
    <row r="720" spans="1:6" x14ac:dyDescent="0.3">
      <c r="A720" s="1402"/>
      <c r="B720" s="1403" t="s">
        <v>596</v>
      </c>
      <c r="C720" s="1404"/>
      <c r="D720" s="1405"/>
      <c r="E720" s="1406"/>
      <c r="F720" s="1407"/>
    </row>
    <row r="721" spans="1:6" ht="15" thickBot="1" x14ac:dyDescent="0.35">
      <c r="A721" s="1396"/>
      <c r="B721" s="1408" t="s">
        <v>344</v>
      </c>
      <c r="C721" s="1398"/>
      <c r="D721" s="1399" t="s">
        <v>18</v>
      </c>
      <c r="E721" s="1400"/>
      <c r="F721" s="1401">
        <f>SUM(F681:F719)</f>
        <v>20000</v>
      </c>
    </row>
    <row r="722" spans="1:6" ht="15" thickTop="1" x14ac:dyDescent="0.3">
      <c r="E722" s="972"/>
    </row>
    <row r="723" spans="1:6" ht="15" thickBot="1" x14ac:dyDescent="0.35">
      <c r="E723" s="972"/>
    </row>
    <row r="724" spans="1:6" ht="15" thickTop="1" x14ac:dyDescent="0.3">
      <c r="A724" s="1106" t="s">
        <v>202</v>
      </c>
      <c r="B724" s="1107" t="s">
        <v>203</v>
      </c>
      <c r="C724" s="1108" t="s">
        <v>204</v>
      </c>
      <c r="D724" s="1109" t="s">
        <v>205</v>
      </c>
      <c r="E724" s="1110" t="s">
        <v>541</v>
      </c>
      <c r="F724" s="1111" t="s">
        <v>979</v>
      </c>
    </row>
    <row r="725" spans="1:6" x14ac:dyDescent="0.3">
      <c r="A725" s="1082"/>
      <c r="B725" s="1112"/>
      <c r="C725" s="1084"/>
      <c r="D725" s="328"/>
      <c r="E725" s="1113"/>
      <c r="F725" s="1114"/>
    </row>
    <row r="726" spans="1:6" x14ac:dyDescent="0.3">
      <c r="A726" s="997"/>
      <c r="B726" s="1080" t="s">
        <v>542</v>
      </c>
      <c r="C726" s="1078"/>
      <c r="D726" s="1115"/>
      <c r="E726" s="1116"/>
      <c r="F726" s="1117"/>
    </row>
    <row r="727" spans="1:6" x14ac:dyDescent="0.3">
      <c r="A727" s="997"/>
      <c r="B727" s="1080"/>
      <c r="C727" s="1078"/>
      <c r="D727" s="1115"/>
      <c r="E727" s="1116"/>
      <c r="F727" s="1117"/>
    </row>
    <row r="728" spans="1:6" x14ac:dyDescent="0.3">
      <c r="A728" s="997" t="s">
        <v>20</v>
      </c>
      <c r="B728" s="1010" t="s">
        <v>600</v>
      </c>
      <c r="C728" s="1078" t="s">
        <v>260</v>
      </c>
      <c r="D728" s="1115">
        <v>42</v>
      </c>
      <c r="E728" s="1264"/>
      <c r="F728" s="1411">
        <f>-1*(D728*E728)</f>
        <v>0</v>
      </c>
    </row>
    <row r="729" spans="1:6" x14ac:dyDescent="0.3">
      <c r="A729" s="997"/>
      <c r="B729" s="1014"/>
      <c r="C729" s="1078"/>
      <c r="D729" s="1115"/>
      <c r="E729" s="1265"/>
      <c r="F729" s="1118"/>
    </row>
    <row r="730" spans="1:6" ht="26.4" x14ac:dyDescent="0.3">
      <c r="A730" s="997" t="s">
        <v>25</v>
      </c>
      <c r="B730" s="1014" t="s">
        <v>601</v>
      </c>
      <c r="C730" s="1078" t="s">
        <v>543</v>
      </c>
      <c r="D730" s="1119">
        <v>6</v>
      </c>
      <c r="E730" s="175"/>
      <c r="F730" s="1411">
        <f t="shared" ref="F730" si="21">-1*(D730*E730)</f>
        <v>0</v>
      </c>
    </row>
    <row r="731" spans="1:6" x14ac:dyDescent="0.3">
      <c r="A731" s="997"/>
      <c r="B731" s="1120"/>
      <c r="C731" s="1078"/>
      <c r="D731" s="1119"/>
      <c r="E731" s="1257"/>
      <c r="F731" s="1118"/>
    </row>
    <row r="732" spans="1:6" ht="26.4" x14ac:dyDescent="0.3">
      <c r="A732" s="997" t="s">
        <v>28</v>
      </c>
      <c r="B732" s="1014" t="s">
        <v>602</v>
      </c>
      <c r="C732" s="1084" t="s">
        <v>208</v>
      </c>
      <c r="D732" s="1119">
        <v>5</v>
      </c>
      <c r="E732" s="175"/>
      <c r="F732" s="1411">
        <f t="shared" ref="F732" si="22">-1*(D732*E732)</f>
        <v>0</v>
      </c>
    </row>
    <row r="733" spans="1:6" x14ac:dyDescent="0.3">
      <c r="A733" s="997"/>
      <c r="B733" s="1086"/>
      <c r="C733" s="1078"/>
      <c r="D733" s="1119"/>
      <c r="E733" s="1257"/>
      <c r="F733" s="1118"/>
    </row>
    <row r="734" spans="1:6" x14ac:dyDescent="0.3">
      <c r="A734" s="992" t="s">
        <v>31</v>
      </c>
      <c r="B734" s="995" t="s">
        <v>603</v>
      </c>
      <c r="C734" s="1121" t="s">
        <v>208</v>
      </c>
      <c r="D734" s="991">
        <v>3</v>
      </c>
      <c r="E734" s="175"/>
      <c r="F734" s="1411">
        <f t="shared" ref="F734" si="23">-1*(D734*E734)</f>
        <v>0</v>
      </c>
    </row>
    <row r="735" spans="1:6" x14ac:dyDescent="0.3">
      <c r="A735" s="997"/>
      <c r="B735" s="1086"/>
      <c r="C735" s="1078"/>
      <c r="D735" s="1119"/>
      <c r="E735" s="1257"/>
      <c r="F735" s="1118"/>
    </row>
    <row r="736" spans="1:6" x14ac:dyDescent="0.3">
      <c r="A736" s="997" t="s">
        <v>44</v>
      </c>
      <c r="B736" s="1014" t="s">
        <v>1321</v>
      </c>
      <c r="C736" s="1121" t="s">
        <v>208</v>
      </c>
      <c r="D736" s="991">
        <v>4</v>
      </c>
      <c r="E736" s="175"/>
      <c r="F736" s="1411">
        <f>-1*(D736*E736)</f>
        <v>0</v>
      </c>
    </row>
    <row r="737" spans="1:6" x14ac:dyDescent="0.3">
      <c r="A737" s="997"/>
      <c r="B737" s="1086"/>
      <c r="C737" s="1078"/>
      <c r="D737" s="1119"/>
      <c r="E737" s="1257"/>
      <c r="F737" s="1118"/>
    </row>
    <row r="738" spans="1:6" x14ac:dyDescent="0.3">
      <c r="A738" s="1122" t="s">
        <v>56</v>
      </c>
      <c r="B738" s="1014" t="s">
        <v>1322</v>
      </c>
      <c r="C738" s="999" t="s">
        <v>208</v>
      </c>
      <c r="D738" s="1119">
        <v>4</v>
      </c>
      <c r="E738" s="175"/>
      <c r="F738" s="1411">
        <f>-1*(D738*E738)</f>
        <v>0</v>
      </c>
    </row>
    <row r="739" spans="1:6" x14ac:dyDescent="0.3">
      <c r="A739" s="997"/>
      <c r="B739" s="1086"/>
      <c r="C739" s="1078"/>
      <c r="D739" s="1119"/>
      <c r="E739" s="1257"/>
      <c r="F739" s="1118"/>
    </row>
    <row r="740" spans="1:6" x14ac:dyDescent="0.3">
      <c r="A740" s="997" t="s">
        <v>60</v>
      </c>
      <c r="B740" s="1014" t="s">
        <v>1323</v>
      </c>
      <c r="C740" s="1078" t="s">
        <v>208</v>
      </c>
      <c r="D740" s="1119">
        <v>2</v>
      </c>
      <c r="E740" s="175"/>
      <c r="F740" s="1411">
        <f>-1*(D740*E740)</f>
        <v>0</v>
      </c>
    </row>
    <row r="741" spans="1:6" x14ac:dyDescent="0.3">
      <c r="A741" s="997"/>
      <c r="B741" s="1123"/>
      <c r="C741" s="1078"/>
      <c r="D741" s="1119"/>
      <c r="E741" s="1257"/>
      <c r="F741" s="1118"/>
    </row>
    <row r="742" spans="1:6" x14ac:dyDescent="0.3">
      <c r="A742" s="997"/>
      <c r="B742" s="1124"/>
      <c r="C742" s="1078"/>
      <c r="D742" s="1119"/>
      <c r="E742" s="1257"/>
      <c r="F742" s="1118"/>
    </row>
    <row r="743" spans="1:6" x14ac:dyDescent="0.3">
      <c r="A743" s="997"/>
      <c r="B743" s="1123"/>
      <c r="C743" s="1078"/>
      <c r="D743" s="1119"/>
      <c r="E743" s="250"/>
      <c r="F743" s="1118"/>
    </row>
    <row r="744" spans="1:6" x14ac:dyDescent="0.3">
      <c r="A744" s="997"/>
      <c r="B744" s="769"/>
      <c r="C744" s="1078"/>
      <c r="D744" s="1119"/>
      <c r="E744" s="250"/>
      <c r="F744" s="1118"/>
    </row>
    <row r="745" spans="1:6" x14ac:dyDescent="0.3">
      <c r="A745" s="997"/>
      <c r="B745" s="769"/>
      <c r="C745" s="1078"/>
      <c r="D745" s="1119"/>
      <c r="E745" s="250"/>
      <c r="F745" s="1118"/>
    </row>
    <row r="746" spans="1:6" x14ac:dyDescent="0.3">
      <c r="A746" s="997"/>
      <c r="B746" s="565"/>
      <c r="C746" s="1078"/>
      <c r="D746" s="1119"/>
      <c r="E746" s="250"/>
      <c r="F746" s="1118"/>
    </row>
    <row r="747" spans="1:6" x14ac:dyDescent="0.3">
      <c r="A747" s="997"/>
      <c r="B747" s="769"/>
      <c r="C747" s="1078"/>
      <c r="D747" s="1119"/>
      <c r="E747" s="250"/>
      <c r="F747" s="1118"/>
    </row>
    <row r="748" spans="1:6" x14ac:dyDescent="0.3">
      <c r="A748" s="997"/>
      <c r="B748" s="769"/>
      <c r="C748" s="1078"/>
      <c r="D748" s="1119"/>
      <c r="E748" s="250"/>
      <c r="F748" s="1118"/>
    </row>
    <row r="749" spans="1:6" x14ac:dyDescent="0.3">
      <c r="A749" s="997"/>
      <c r="B749" s="769"/>
      <c r="C749" s="1078"/>
      <c r="D749" s="1119"/>
      <c r="E749" s="250"/>
      <c r="F749" s="1118"/>
    </row>
    <row r="750" spans="1:6" x14ac:dyDescent="0.3">
      <c r="A750" s="997"/>
      <c r="B750" s="769"/>
      <c r="C750" s="1078"/>
      <c r="D750" s="1119"/>
      <c r="E750" s="250"/>
      <c r="F750" s="1118"/>
    </row>
    <row r="751" spans="1:6" x14ac:dyDescent="0.3">
      <c r="A751" s="997"/>
      <c r="B751" s="769"/>
      <c r="C751" s="1078"/>
      <c r="D751" s="1119"/>
      <c r="E751" s="250"/>
      <c r="F751" s="1118"/>
    </row>
    <row r="752" spans="1:6" x14ac:dyDescent="0.3">
      <c r="A752" s="997"/>
      <c r="B752" s="769"/>
      <c r="C752" s="1078"/>
      <c r="D752" s="1119"/>
      <c r="E752" s="250"/>
      <c r="F752" s="1118"/>
    </row>
    <row r="753" spans="1:6" x14ac:dyDescent="0.3">
      <c r="A753" s="997"/>
      <c r="B753" s="769"/>
      <c r="C753" s="1078"/>
      <c r="D753" s="1119"/>
      <c r="E753" s="250"/>
      <c r="F753" s="1118"/>
    </row>
    <row r="754" spans="1:6" x14ac:dyDescent="0.3">
      <c r="A754" s="997"/>
      <c r="B754" s="769"/>
      <c r="C754" s="1078"/>
      <c r="D754" s="1119"/>
      <c r="E754" s="250"/>
      <c r="F754" s="1118"/>
    </row>
    <row r="755" spans="1:6" x14ac:dyDescent="0.3">
      <c r="A755" s="997"/>
      <c r="B755" s="769"/>
      <c r="C755" s="1078"/>
      <c r="D755" s="1119"/>
      <c r="E755" s="250"/>
      <c r="F755" s="1118"/>
    </row>
    <row r="756" spans="1:6" x14ac:dyDescent="0.3">
      <c r="A756" s="997"/>
      <c r="B756" s="769"/>
      <c r="C756" s="1078"/>
      <c r="D756" s="1119"/>
      <c r="E756" s="250"/>
      <c r="F756" s="1118"/>
    </row>
    <row r="757" spans="1:6" x14ac:dyDescent="0.3">
      <c r="A757" s="997"/>
      <c r="B757" s="769"/>
      <c r="C757" s="1078"/>
      <c r="D757" s="1119"/>
      <c r="E757" s="250"/>
      <c r="F757" s="1118"/>
    </row>
    <row r="758" spans="1:6" x14ac:dyDescent="0.3">
      <c r="A758" s="997"/>
      <c r="B758" s="769"/>
      <c r="C758" s="1078"/>
      <c r="D758" s="1119"/>
      <c r="E758" s="250"/>
      <c r="F758" s="1118"/>
    </row>
    <row r="759" spans="1:6" x14ac:dyDescent="0.3">
      <c r="A759" s="997"/>
      <c r="B759" s="769"/>
      <c r="C759" s="1078"/>
      <c r="D759" s="1119"/>
      <c r="E759" s="250"/>
      <c r="F759" s="1118"/>
    </row>
    <row r="760" spans="1:6" x14ac:dyDescent="0.3">
      <c r="A760" s="997"/>
      <c r="B760" s="769"/>
      <c r="C760" s="1078"/>
      <c r="D760" s="1119"/>
      <c r="E760" s="250"/>
      <c r="F760" s="1118"/>
    </row>
    <row r="761" spans="1:6" x14ac:dyDescent="0.3">
      <c r="A761" s="997"/>
      <c r="B761" s="769"/>
      <c r="C761" s="1078"/>
      <c r="D761" s="1119"/>
      <c r="E761" s="250"/>
      <c r="F761" s="1118"/>
    </row>
    <row r="762" spans="1:6" x14ac:dyDescent="0.3">
      <c r="A762" s="997"/>
      <c r="B762" s="769"/>
      <c r="C762" s="1078"/>
      <c r="D762" s="1119"/>
      <c r="E762" s="250"/>
      <c r="F762" s="1118"/>
    </row>
    <row r="763" spans="1:6" x14ac:dyDescent="0.3">
      <c r="A763" s="997"/>
      <c r="B763" s="769"/>
      <c r="C763" s="1078"/>
      <c r="D763" s="1119"/>
      <c r="E763" s="250"/>
      <c r="F763" s="1118"/>
    </row>
    <row r="764" spans="1:6" x14ac:dyDescent="0.3">
      <c r="A764" s="997"/>
      <c r="B764" s="769"/>
      <c r="C764" s="1078"/>
      <c r="D764" s="1119"/>
      <c r="E764" s="250"/>
      <c r="F764" s="1118"/>
    </row>
    <row r="765" spans="1:6" x14ac:dyDescent="0.3">
      <c r="A765" s="997"/>
      <c r="B765" s="769"/>
      <c r="C765" s="1078"/>
      <c r="D765" s="1119"/>
      <c r="E765" s="250"/>
      <c r="F765" s="1118"/>
    </row>
    <row r="766" spans="1:6" x14ac:dyDescent="0.3">
      <c r="A766" s="997"/>
      <c r="B766" s="769"/>
      <c r="C766" s="1078"/>
      <c r="D766" s="1119"/>
      <c r="E766" s="250"/>
      <c r="F766" s="1118"/>
    </row>
    <row r="767" spans="1:6" x14ac:dyDescent="0.3">
      <c r="A767" s="997"/>
      <c r="B767" s="769"/>
      <c r="C767" s="1078"/>
      <c r="D767" s="1119"/>
      <c r="E767" s="250"/>
      <c r="F767" s="1118"/>
    </row>
    <row r="768" spans="1:6" x14ac:dyDescent="0.3">
      <c r="A768" s="997"/>
      <c r="B768" s="769"/>
      <c r="C768" s="1078"/>
      <c r="D768" s="1115"/>
      <c r="E768" s="1116"/>
      <c r="F768" s="1117"/>
    </row>
    <row r="769" spans="1:6" x14ac:dyDescent="0.3">
      <c r="A769" s="997"/>
      <c r="B769" s="769"/>
      <c r="C769" s="1078"/>
      <c r="D769" s="1115"/>
      <c r="E769" s="1116"/>
      <c r="F769" s="1125"/>
    </row>
    <row r="770" spans="1:6" x14ac:dyDescent="0.3">
      <c r="A770" s="1402"/>
      <c r="B770" s="1412" t="s">
        <v>604</v>
      </c>
      <c r="C770" s="1413"/>
      <c r="D770" s="1414"/>
      <c r="E770" s="1415"/>
      <c r="F770" s="1416"/>
    </row>
    <row r="771" spans="1:6" x14ac:dyDescent="0.3">
      <c r="A771" s="1402"/>
      <c r="B771" s="1417" t="s">
        <v>605</v>
      </c>
      <c r="C771" s="1413"/>
      <c r="D771" s="1414" t="s">
        <v>361</v>
      </c>
      <c r="E771" s="1415"/>
      <c r="F771" s="1418">
        <f>SUM(F728:F769)</f>
        <v>0</v>
      </c>
    </row>
    <row r="772" spans="1:6" ht="15" thickBot="1" x14ac:dyDescent="0.35">
      <c r="A772" s="1396"/>
      <c r="B772" s="1419"/>
      <c r="C772" s="1420"/>
      <c r="D772" s="1421"/>
      <c r="E772" s="1422"/>
      <c r="F772" s="1423"/>
    </row>
    <row r="773" spans="1:6" ht="15" thickTop="1" x14ac:dyDescent="0.3">
      <c r="E773" s="972"/>
    </row>
    <row r="774" spans="1:6" ht="15" thickBot="1" x14ac:dyDescent="0.35">
      <c r="E774" s="972"/>
    </row>
    <row r="775" spans="1:6" ht="15" thickTop="1" x14ac:dyDescent="0.3">
      <c r="A775" s="1126"/>
      <c r="B775" s="1127" t="s">
        <v>437</v>
      </c>
      <c r="C775" s="1128"/>
      <c r="D775" s="1129"/>
      <c r="E775" s="1130"/>
      <c r="F775" s="1131"/>
    </row>
    <row r="776" spans="1:6" x14ac:dyDescent="0.3">
      <c r="A776" s="1132"/>
      <c r="B776" s="1133"/>
      <c r="C776" s="1134"/>
      <c r="D776" s="1135"/>
      <c r="E776" s="1136"/>
      <c r="F776" s="1137"/>
    </row>
    <row r="777" spans="1:6" x14ac:dyDescent="0.3">
      <c r="A777" s="1132"/>
      <c r="B777" s="1138" t="s">
        <v>211</v>
      </c>
      <c r="C777" s="1134"/>
      <c r="D777" s="1135"/>
      <c r="E777" s="1136"/>
      <c r="F777" s="1137"/>
    </row>
    <row r="778" spans="1:6" x14ac:dyDescent="0.3">
      <c r="A778" s="1132"/>
      <c r="B778" s="1133"/>
      <c r="C778" s="1134"/>
      <c r="D778" s="1135"/>
      <c r="E778" s="1136"/>
      <c r="F778" s="1137"/>
    </row>
    <row r="779" spans="1:6" x14ac:dyDescent="0.3">
      <c r="A779" s="1132"/>
      <c r="B779" s="1138" t="s">
        <v>362</v>
      </c>
      <c r="C779" s="1134"/>
      <c r="D779" s="1135"/>
      <c r="E779" s="1136"/>
      <c r="F779" s="1137"/>
    </row>
    <row r="780" spans="1:6" x14ac:dyDescent="0.3">
      <c r="A780" s="1132"/>
      <c r="B780" s="1133"/>
      <c r="C780" s="1139"/>
      <c r="D780" s="486"/>
      <c r="E780" s="1136"/>
      <c r="F780" s="1140" t="s">
        <v>345</v>
      </c>
    </row>
    <row r="781" spans="1:6" x14ac:dyDescent="0.3">
      <c r="A781" s="1132"/>
      <c r="B781" s="1141" t="s">
        <v>346</v>
      </c>
      <c r="C781" s="1545" t="s">
        <v>347</v>
      </c>
      <c r="D781" s="1546"/>
      <c r="E781" s="1142"/>
      <c r="F781" s="1143" t="s">
        <v>348</v>
      </c>
    </row>
    <row r="782" spans="1:6" x14ac:dyDescent="0.3">
      <c r="A782" s="1132"/>
      <c r="B782" s="1144"/>
      <c r="C782" s="1145"/>
      <c r="D782" s="1146"/>
      <c r="E782" s="1147"/>
      <c r="F782" s="1148"/>
    </row>
    <row r="783" spans="1:6" x14ac:dyDescent="0.3">
      <c r="A783" s="1132" t="s">
        <v>349</v>
      </c>
      <c r="B783" s="1149" t="s">
        <v>350</v>
      </c>
      <c r="C783" s="1547" t="s">
        <v>1467</v>
      </c>
      <c r="D783" s="1548"/>
      <c r="E783" s="1150"/>
      <c r="F783" s="1151">
        <f>F169</f>
        <v>1000</v>
      </c>
    </row>
    <row r="784" spans="1:6" x14ac:dyDescent="0.3">
      <c r="A784" s="1132"/>
      <c r="B784" s="1133"/>
      <c r="C784" s="1152"/>
      <c r="D784" s="1152"/>
      <c r="E784" s="1153"/>
      <c r="F784" s="1151"/>
    </row>
    <row r="785" spans="1:6" x14ac:dyDescent="0.3">
      <c r="A785" s="1132" t="s">
        <v>351</v>
      </c>
      <c r="B785" s="1149" t="s">
        <v>352</v>
      </c>
      <c r="C785" s="1547" t="s">
        <v>1512</v>
      </c>
      <c r="D785" s="1548"/>
      <c r="E785" s="1150"/>
      <c r="F785" s="1151">
        <f>F215</f>
        <v>0</v>
      </c>
    </row>
    <row r="786" spans="1:6" x14ac:dyDescent="0.3">
      <c r="A786" s="1132"/>
      <c r="B786" s="1149"/>
      <c r="C786" s="1154"/>
      <c r="D786" s="1154"/>
      <c r="E786" s="1150"/>
      <c r="F786" s="1151"/>
    </row>
    <row r="787" spans="1:6" x14ac:dyDescent="0.3">
      <c r="A787" s="1132" t="s">
        <v>353</v>
      </c>
      <c r="B787" s="1149" t="s">
        <v>356</v>
      </c>
      <c r="C787" s="1547" t="s">
        <v>1513</v>
      </c>
      <c r="D787" s="1548"/>
      <c r="E787" s="1150"/>
      <c r="F787" s="1151">
        <f>F349</f>
        <v>0</v>
      </c>
    </row>
    <row r="788" spans="1:6" x14ac:dyDescent="0.3">
      <c r="A788" s="1132"/>
      <c r="B788" s="1149"/>
      <c r="C788" s="1152"/>
      <c r="D788" s="1152"/>
      <c r="E788" s="1155"/>
      <c r="F788" s="1151"/>
    </row>
    <row r="789" spans="1:6" x14ac:dyDescent="0.3">
      <c r="A789" s="1132" t="s">
        <v>355</v>
      </c>
      <c r="B789" s="1149" t="s">
        <v>364</v>
      </c>
      <c r="C789" s="1547" t="s">
        <v>1468</v>
      </c>
      <c r="D789" s="1548"/>
      <c r="E789" s="1150"/>
      <c r="F789" s="1151">
        <f>F398</f>
        <v>0</v>
      </c>
    </row>
    <row r="790" spans="1:6" x14ac:dyDescent="0.3">
      <c r="A790" s="1132"/>
      <c r="B790" s="1149"/>
      <c r="C790" s="1547"/>
      <c r="D790" s="1548"/>
      <c r="E790" s="1150"/>
      <c r="F790" s="1151"/>
    </row>
    <row r="791" spans="1:6" x14ac:dyDescent="0.3">
      <c r="A791" s="1132" t="s">
        <v>357</v>
      </c>
      <c r="B791" s="1149" t="s">
        <v>354</v>
      </c>
      <c r="C791" s="1547" t="s">
        <v>1469</v>
      </c>
      <c r="D791" s="1548"/>
      <c r="E791" s="1150"/>
      <c r="F791" s="1151">
        <f>F539</f>
        <v>0</v>
      </c>
    </row>
    <row r="792" spans="1:6" x14ac:dyDescent="0.3">
      <c r="A792" s="1132"/>
      <c r="B792" s="1149"/>
      <c r="C792" s="1134"/>
      <c r="D792" s="1154"/>
      <c r="E792" s="1150"/>
      <c r="F792" s="1151"/>
    </row>
    <row r="793" spans="1:6" x14ac:dyDescent="0.3">
      <c r="A793" s="1132" t="s">
        <v>359</v>
      </c>
      <c r="B793" s="1149" t="s">
        <v>598</v>
      </c>
      <c r="C793" s="1547" t="s">
        <v>1514</v>
      </c>
      <c r="D793" s="1548"/>
      <c r="E793" s="1150"/>
      <c r="F793" s="1151">
        <f>F631</f>
        <v>0</v>
      </c>
    </row>
    <row r="794" spans="1:6" x14ac:dyDescent="0.3">
      <c r="A794" s="1132"/>
      <c r="B794" s="1149"/>
      <c r="C794" s="1156"/>
      <c r="D794" s="1135"/>
      <c r="E794" s="1157"/>
      <c r="F794" s="1158"/>
    </row>
    <row r="795" spans="1:6" x14ac:dyDescent="0.3">
      <c r="A795" s="1132" t="s">
        <v>363</v>
      </c>
      <c r="B795" s="1149" t="s">
        <v>599</v>
      </c>
      <c r="C795" s="1547" t="s">
        <v>1515</v>
      </c>
      <c r="D795" s="1548"/>
      <c r="E795" s="1150"/>
      <c r="F795" s="1151">
        <f>F677</f>
        <v>1500</v>
      </c>
    </row>
    <row r="796" spans="1:6" x14ac:dyDescent="0.3">
      <c r="A796" s="1132"/>
      <c r="B796" s="1149"/>
      <c r="C796" s="1156"/>
      <c r="D796" s="1135"/>
      <c r="E796" s="1157"/>
      <c r="F796" s="1158"/>
    </row>
    <row r="797" spans="1:6" x14ac:dyDescent="0.3">
      <c r="A797" s="1132" t="s">
        <v>597</v>
      </c>
      <c r="B797" s="1149" t="s">
        <v>360</v>
      </c>
      <c r="C797" s="1547" t="s">
        <v>1515</v>
      </c>
      <c r="D797" s="1548"/>
      <c r="E797" s="1157"/>
      <c r="F797" s="1159">
        <f>F721</f>
        <v>20000</v>
      </c>
    </row>
    <row r="798" spans="1:6" x14ac:dyDescent="0.3">
      <c r="A798" s="1132"/>
      <c r="B798" s="1160"/>
      <c r="C798" s="1156"/>
      <c r="D798" s="1135"/>
      <c r="E798" s="1157"/>
      <c r="F798" s="1158"/>
    </row>
    <row r="799" spans="1:6" x14ac:dyDescent="0.3">
      <c r="A799" s="1132"/>
      <c r="B799" s="1161" t="s">
        <v>606</v>
      </c>
      <c r="C799" s="1156"/>
      <c r="D799" s="1135"/>
      <c r="E799" s="1157"/>
      <c r="F799" s="1158">
        <f>SUM(F783:F797)</f>
        <v>22500</v>
      </c>
    </row>
    <row r="800" spans="1:6" x14ac:dyDescent="0.3">
      <c r="A800" s="1132"/>
      <c r="B800" s="1160"/>
      <c r="C800" s="1156"/>
      <c r="D800" s="1135"/>
      <c r="E800" s="1157"/>
      <c r="F800" s="1158"/>
    </row>
    <row r="801" spans="1:6" x14ac:dyDescent="0.3">
      <c r="A801" s="1132"/>
      <c r="B801" s="1162" t="s">
        <v>607</v>
      </c>
      <c r="C801" s="1552" t="s">
        <v>1470</v>
      </c>
      <c r="D801" s="1553"/>
      <c r="E801" s="1157"/>
      <c r="F801" s="1158">
        <f>F771</f>
        <v>0</v>
      </c>
    </row>
    <row r="802" spans="1:6" x14ac:dyDescent="0.3">
      <c r="A802" s="1132"/>
      <c r="B802" s="1160"/>
      <c r="C802" s="1156"/>
      <c r="D802" s="1135"/>
      <c r="E802" s="1157"/>
      <c r="F802" s="1158"/>
    </row>
    <row r="803" spans="1:6" x14ac:dyDescent="0.3">
      <c r="A803" s="1132"/>
      <c r="B803" s="1160"/>
      <c r="C803" s="1156"/>
      <c r="D803" s="1135"/>
      <c r="E803" s="1157"/>
      <c r="F803" s="1158"/>
    </row>
    <row r="804" spans="1:6" x14ac:dyDescent="0.3">
      <c r="A804" s="1132"/>
      <c r="B804" s="1160"/>
      <c r="C804" s="1156"/>
      <c r="D804" s="1135"/>
      <c r="E804" s="1157"/>
      <c r="F804" s="1158"/>
    </row>
    <row r="805" spans="1:6" x14ac:dyDescent="0.3">
      <c r="A805" s="1132"/>
      <c r="B805" s="1160"/>
      <c r="C805" s="1156"/>
      <c r="D805" s="1135"/>
      <c r="E805" s="1157"/>
      <c r="F805" s="1158"/>
    </row>
    <row r="806" spans="1:6" x14ac:dyDescent="0.3">
      <c r="A806" s="1132"/>
      <c r="B806" s="1160"/>
      <c r="C806" s="1156"/>
      <c r="D806" s="1135"/>
      <c r="E806" s="1157"/>
      <c r="F806" s="1158"/>
    </row>
    <row r="807" spans="1:6" x14ac:dyDescent="0.3">
      <c r="A807" s="1132"/>
      <c r="B807" s="1160"/>
      <c r="C807" s="1156"/>
      <c r="D807" s="1135"/>
      <c r="E807" s="1157"/>
      <c r="F807" s="1158"/>
    </row>
    <row r="808" spans="1:6" x14ac:dyDescent="0.3">
      <c r="A808" s="1132"/>
      <c r="B808" s="1160"/>
      <c r="C808" s="1156"/>
      <c r="D808" s="1135"/>
      <c r="E808" s="1157"/>
      <c r="F808" s="1158"/>
    </row>
    <row r="809" spans="1:6" x14ac:dyDescent="0.3">
      <c r="A809" s="1132"/>
      <c r="B809" s="1160"/>
      <c r="C809" s="1156"/>
      <c r="D809" s="1135"/>
      <c r="E809" s="1157"/>
      <c r="F809" s="1158"/>
    </row>
    <row r="810" spans="1:6" x14ac:dyDescent="0.3">
      <c r="A810" s="1132"/>
      <c r="B810" s="1160"/>
      <c r="C810" s="1156"/>
      <c r="D810" s="1135"/>
      <c r="E810" s="1157"/>
      <c r="F810" s="1158"/>
    </row>
    <row r="811" spans="1:6" x14ac:dyDescent="0.3">
      <c r="A811" s="1132"/>
      <c r="B811" s="1160"/>
      <c r="C811" s="1156"/>
      <c r="D811" s="1135"/>
      <c r="E811" s="1157"/>
      <c r="F811" s="1158"/>
    </row>
    <row r="812" spans="1:6" x14ac:dyDescent="0.3">
      <c r="A812" s="1132"/>
      <c r="B812" s="1160"/>
      <c r="C812" s="1156"/>
      <c r="D812" s="1135"/>
      <c r="E812" s="1157"/>
      <c r="F812" s="1158"/>
    </row>
    <row r="813" spans="1:6" x14ac:dyDescent="0.3">
      <c r="A813" s="1132"/>
      <c r="B813" s="1160"/>
      <c r="C813" s="1156"/>
      <c r="D813" s="1135"/>
      <c r="E813" s="1157"/>
      <c r="F813" s="1158"/>
    </row>
    <row r="814" spans="1:6" x14ac:dyDescent="0.3">
      <c r="A814" s="1132"/>
      <c r="B814" s="1160"/>
      <c r="C814" s="1156"/>
      <c r="D814" s="1135"/>
      <c r="E814" s="1157"/>
      <c r="F814" s="1158"/>
    </row>
    <row r="815" spans="1:6" x14ac:dyDescent="0.3">
      <c r="A815" s="1132"/>
      <c r="B815" s="1160"/>
      <c r="C815" s="1156"/>
      <c r="D815" s="1135"/>
      <c r="E815" s="1157"/>
      <c r="F815" s="1158"/>
    </row>
    <row r="816" spans="1:6" x14ac:dyDescent="0.3">
      <c r="A816" s="1132"/>
      <c r="B816" s="1160"/>
      <c r="C816" s="1156"/>
      <c r="D816" s="1135"/>
      <c r="E816" s="1157"/>
      <c r="F816" s="1163"/>
    </row>
    <row r="817" spans="1:6" x14ac:dyDescent="0.3">
      <c r="A817" s="1424"/>
      <c r="B817" s="1403" t="s">
        <v>537</v>
      </c>
      <c r="C817" s="1425"/>
      <c r="D817" s="1426"/>
      <c r="E817" s="1427"/>
      <c r="F817" s="1428"/>
    </row>
    <row r="818" spans="1:6" ht="15" thickBot="1" x14ac:dyDescent="0.35">
      <c r="A818" s="1429"/>
      <c r="B818" s="1408" t="s">
        <v>451</v>
      </c>
      <c r="C818" s="1430"/>
      <c r="D818" s="1431"/>
      <c r="E818" s="1432" t="s">
        <v>361</v>
      </c>
      <c r="F818" s="1433">
        <f>F799+F801</f>
        <v>22500</v>
      </c>
    </row>
    <row r="819" spans="1:6" ht="15" thickTop="1" x14ac:dyDescent="0.3">
      <c r="E819" s="972"/>
    </row>
    <row r="820" spans="1:6" x14ac:dyDescent="0.3">
      <c r="E820" s="971"/>
    </row>
    <row r="821" spans="1:6" x14ac:dyDescent="0.3">
      <c r="E821" s="971"/>
    </row>
    <row r="822" spans="1:6" x14ac:dyDescent="0.3">
      <c r="E822" s="971"/>
    </row>
    <row r="823" spans="1:6" x14ac:dyDescent="0.3">
      <c r="E823" s="971"/>
    </row>
    <row r="824" spans="1:6" x14ac:dyDescent="0.3">
      <c r="E824" s="971"/>
    </row>
    <row r="825" spans="1:6" x14ac:dyDescent="0.3">
      <c r="E825" s="971"/>
    </row>
    <row r="826" spans="1:6" x14ac:dyDescent="0.3">
      <c r="E826" s="971"/>
    </row>
    <row r="827" spans="1:6" x14ac:dyDescent="0.3">
      <c r="E827" s="971"/>
    </row>
    <row r="828" spans="1:6" x14ac:dyDescent="0.3">
      <c r="E828" s="971"/>
    </row>
    <row r="829" spans="1:6" x14ac:dyDescent="0.3">
      <c r="E829" s="971"/>
    </row>
    <row r="830" spans="1:6" x14ac:dyDescent="0.3">
      <c r="E830" s="971"/>
    </row>
    <row r="831" spans="1:6" x14ac:dyDescent="0.3">
      <c r="E831" s="971"/>
    </row>
    <row r="832" spans="1:6" x14ac:dyDescent="0.3">
      <c r="E832" s="971"/>
    </row>
    <row r="833" spans="2:5" x14ac:dyDescent="0.3">
      <c r="E833" s="971"/>
    </row>
    <row r="834" spans="2:5" ht="35.4" x14ac:dyDescent="0.6">
      <c r="B834" s="1549" t="s">
        <v>508</v>
      </c>
      <c r="C834" s="1549"/>
      <c r="D834" s="1549"/>
      <c r="E834" s="1550"/>
    </row>
    <row r="835" spans="2:5" ht="35.4" x14ac:dyDescent="0.6">
      <c r="B835" s="1554" t="s">
        <v>210</v>
      </c>
      <c r="C835" s="1554"/>
      <c r="D835" s="1554"/>
      <c r="E835" s="1554"/>
    </row>
    <row r="836" spans="2:5" x14ac:dyDescent="0.3">
      <c r="E836" s="972"/>
    </row>
    <row r="837" spans="2:5" x14ac:dyDescent="0.3">
      <c r="E837" s="972"/>
    </row>
    <row r="838" spans="2:5" x14ac:dyDescent="0.3">
      <c r="E838" s="972"/>
    </row>
    <row r="839" spans="2:5" x14ac:dyDescent="0.3">
      <c r="E839" s="972"/>
    </row>
    <row r="840" spans="2:5" x14ac:dyDescent="0.3">
      <c r="E840" s="972"/>
    </row>
    <row r="841" spans="2:5" x14ac:dyDescent="0.3">
      <c r="E841" s="972"/>
    </row>
    <row r="842" spans="2:5" x14ac:dyDescent="0.3">
      <c r="E842" s="972"/>
    </row>
    <row r="843" spans="2:5" x14ac:dyDescent="0.3">
      <c r="E843" s="972"/>
    </row>
    <row r="844" spans="2:5" x14ac:dyDescent="0.3">
      <c r="E844" s="972"/>
    </row>
    <row r="845" spans="2:5" x14ac:dyDescent="0.3">
      <c r="E845" s="972"/>
    </row>
    <row r="846" spans="2:5" x14ac:dyDescent="0.3">
      <c r="E846" s="972"/>
    </row>
    <row r="847" spans="2:5" x14ac:dyDescent="0.3">
      <c r="E847" s="972"/>
    </row>
    <row r="848" spans="2:5" x14ac:dyDescent="0.3">
      <c r="E848" s="972"/>
    </row>
    <row r="849" spans="5:5" x14ac:dyDescent="0.3">
      <c r="E849" s="972"/>
    </row>
    <row r="850" spans="5:5" x14ac:dyDescent="0.3">
      <c r="E850" s="972"/>
    </row>
    <row r="851" spans="5:5" x14ac:dyDescent="0.3">
      <c r="E851" s="972"/>
    </row>
    <row r="852" spans="5:5" x14ac:dyDescent="0.3">
      <c r="E852" s="972"/>
    </row>
    <row r="853" spans="5:5" x14ac:dyDescent="0.3">
      <c r="E853" s="972"/>
    </row>
    <row r="854" spans="5:5" x14ac:dyDescent="0.3">
      <c r="E854" s="972"/>
    </row>
    <row r="855" spans="5:5" x14ac:dyDescent="0.3">
      <c r="E855" s="972"/>
    </row>
    <row r="856" spans="5:5" x14ac:dyDescent="0.3">
      <c r="E856" s="972"/>
    </row>
    <row r="857" spans="5:5" x14ac:dyDescent="0.3">
      <c r="E857" s="972"/>
    </row>
    <row r="858" spans="5:5" x14ac:dyDescent="0.3">
      <c r="E858" s="972"/>
    </row>
    <row r="859" spans="5:5" x14ac:dyDescent="0.3">
      <c r="E859" s="972"/>
    </row>
    <row r="860" spans="5:5" x14ac:dyDescent="0.3">
      <c r="E860" s="972"/>
    </row>
    <row r="861" spans="5:5" x14ac:dyDescent="0.3">
      <c r="E861" s="972"/>
    </row>
    <row r="862" spans="5:5" x14ac:dyDescent="0.3">
      <c r="E862" s="972"/>
    </row>
    <row r="863" spans="5:5" x14ac:dyDescent="0.3">
      <c r="E863" s="972"/>
    </row>
    <row r="864" spans="5:5" x14ac:dyDescent="0.3">
      <c r="E864" s="972"/>
    </row>
    <row r="865" spans="1:6" x14ac:dyDescent="0.3">
      <c r="E865" s="972"/>
    </row>
    <row r="866" spans="1:6" x14ac:dyDescent="0.3">
      <c r="E866" s="972"/>
    </row>
    <row r="867" spans="1:6" x14ac:dyDescent="0.3">
      <c r="E867" s="972"/>
    </row>
    <row r="868" spans="1:6" x14ac:dyDescent="0.3">
      <c r="E868" s="972"/>
    </row>
    <row r="869" spans="1:6" x14ac:dyDescent="0.3">
      <c r="E869" s="972"/>
    </row>
    <row r="870" spans="1:6" ht="15" thickBot="1" x14ac:dyDescent="0.35">
      <c r="E870" s="972"/>
    </row>
    <row r="871" spans="1:6" ht="15" thickTop="1" x14ac:dyDescent="0.3">
      <c r="A871" s="973" t="s">
        <v>202</v>
      </c>
      <c r="B871" s="974" t="s">
        <v>203</v>
      </c>
      <c r="C871" s="975" t="s">
        <v>204</v>
      </c>
      <c r="D871" s="976" t="s">
        <v>205</v>
      </c>
      <c r="E871" s="1169" t="s">
        <v>206</v>
      </c>
      <c r="F871" s="978" t="s">
        <v>979</v>
      </c>
    </row>
    <row r="872" spans="1:6" x14ac:dyDescent="0.3">
      <c r="A872" s="979"/>
      <c r="B872" s="980"/>
      <c r="C872" s="981"/>
      <c r="D872" s="982"/>
      <c r="E872" s="983"/>
      <c r="F872" s="249"/>
    </row>
    <row r="873" spans="1:6" x14ac:dyDescent="0.3">
      <c r="A873" s="984"/>
      <c r="B873" s="985" t="s">
        <v>215</v>
      </c>
      <c r="C873" s="986"/>
      <c r="D873" s="987"/>
      <c r="E873" s="988"/>
      <c r="F873" s="249"/>
    </row>
    <row r="874" spans="1:6" x14ac:dyDescent="0.3">
      <c r="A874" s="984"/>
      <c r="B874" s="985"/>
      <c r="C874" s="986"/>
      <c r="D874" s="987"/>
      <c r="E874" s="988"/>
      <c r="F874" s="249"/>
    </row>
    <row r="875" spans="1:6" x14ac:dyDescent="0.3">
      <c r="A875" s="984"/>
      <c r="B875" s="985" t="s">
        <v>216</v>
      </c>
      <c r="C875" s="986"/>
      <c r="D875" s="987"/>
      <c r="E875" s="988"/>
      <c r="F875" s="249"/>
    </row>
    <row r="876" spans="1:6" x14ac:dyDescent="0.3">
      <c r="A876" s="984"/>
      <c r="B876" s="985"/>
      <c r="C876" s="986"/>
      <c r="D876" s="987"/>
      <c r="E876" s="988"/>
      <c r="F876" s="249"/>
    </row>
    <row r="877" spans="1:6" x14ac:dyDescent="0.3">
      <c r="A877" s="984"/>
      <c r="B877" s="985" t="s">
        <v>217</v>
      </c>
      <c r="C877" s="986"/>
      <c r="D877" s="987"/>
      <c r="E877" s="988"/>
      <c r="F877" s="249"/>
    </row>
    <row r="878" spans="1:6" x14ac:dyDescent="0.3">
      <c r="A878" s="984"/>
      <c r="B878" s="985"/>
      <c r="C878" s="986"/>
      <c r="D878" s="987"/>
      <c r="E878" s="988"/>
      <c r="F878" s="157"/>
    </row>
    <row r="879" spans="1:6" x14ac:dyDescent="0.3">
      <c r="A879" s="989"/>
      <c r="B879" s="990" t="s">
        <v>218</v>
      </c>
      <c r="C879" s="405"/>
      <c r="D879" s="991"/>
      <c r="E879" s="250"/>
      <c r="F879" s="156"/>
    </row>
    <row r="880" spans="1:6" x14ac:dyDescent="0.3">
      <c r="A880" s="989"/>
      <c r="B880" s="990"/>
      <c r="C880" s="405"/>
      <c r="D880" s="991"/>
      <c r="E880" s="250"/>
      <c r="F880" s="156"/>
    </row>
    <row r="881" spans="1:6" ht="26.4" x14ac:dyDescent="0.3">
      <c r="A881" s="992" t="s">
        <v>219</v>
      </c>
      <c r="B881" s="993" t="s">
        <v>220</v>
      </c>
      <c r="C881" s="405"/>
      <c r="D881" s="991"/>
      <c r="E881" s="250"/>
      <c r="F881" s="156"/>
    </row>
    <row r="882" spans="1:6" x14ac:dyDescent="0.3">
      <c r="A882" s="992"/>
      <c r="B882" s="994"/>
      <c r="C882" s="405"/>
      <c r="D882" s="991"/>
      <c r="E882" s="250"/>
      <c r="F882" s="156"/>
    </row>
    <row r="883" spans="1:6" ht="39.6" x14ac:dyDescent="0.3">
      <c r="A883" s="992" t="s">
        <v>221</v>
      </c>
      <c r="B883" s="995" t="s">
        <v>222</v>
      </c>
      <c r="C883" s="405"/>
      <c r="D883" s="991"/>
      <c r="E883" s="250"/>
      <c r="F883" s="156"/>
    </row>
    <row r="884" spans="1:6" x14ac:dyDescent="0.3">
      <c r="A884" s="992"/>
      <c r="B884" s="995"/>
      <c r="C884" s="405"/>
      <c r="D884" s="991"/>
      <c r="E884" s="250"/>
      <c r="F884" s="156"/>
    </row>
    <row r="885" spans="1:6" ht="39.6" x14ac:dyDescent="0.3">
      <c r="A885" s="992" t="s">
        <v>223</v>
      </c>
      <c r="B885" s="995" t="s">
        <v>509</v>
      </c>
      <c r="C885" s="405"/>
      <c r="D885" s="991"/>
      <c r="E885" s="250"/>
      <c r="F885" s="156"/>
    </row>
    <row r="886" spans="1:6" x14ac:dyDescent="0.3">
      <c r="A886" s="992"/>
      <c r="B886" s="995"/>
      <c r="C886" s="405"/>
      <c r="D886" s="991"/>
      <c r="E886" s="250"/>
      <c r="F886" s="156"/>
    </row>
    <row r="887" spans="1:6" ht="52.8" x14ac:dyDescent="0.3">
      <c r="A887" s="992" t="s">
        <v>224</v>
      </c>
      <c r="B887" s="995" t="s">
        <v>501</v>
      </c>
      <c r="C887" s="405"/>
      <c r="D887" s="991"/>
      <c r="E887" s="250"/>
      <c r="F887" s="156"/>
    </row>
    <row r="888" spans="1:6" x14ac:dyDescent="0.3">
      <c r="A888" s="992"/>
      <c r="B888" s="995"/>
      <c r="C888" s="405"/>
      <c r="D888" s="991"/>
      <c r="E888" s="250"/>
      <c r="F888" s="156"/>
    </row>
    <row r="889" spans="1:6" ht="26.4" x14ac:dyDescent="0.3">
      <c r="A889" s="992" t="s">
        <v>226</v>
      </c>
      <c r="B889" s="995" t="s">
        <v>227</v>
      </c>
      <c r="C889" s="405"/>
      <c r="D889" s="991"/>
      <c r="E889" s="250"/>
      <c r="F889" s="156"/>
    </row>
    <row r="890" spans="1:6" x14ac:dyDescent="0.3">
      <c r="A890" s="992"/>
      <c r="B890" s="995"/>
      <c r="C890" s="405"/>
      <c r="D890" s="991"/>
      <c r="E890" s="250"/>
      <c r="F890" s="156"/>
    </row>
    <row r="891" spans="1:6" ht="39.6" x14ac:dyDescent="0.3">
      <c r="A891" s="992" t="s">
        <v>228</v>
      </c>
      <c r="B891" s="995" t="s">
        <v>229</v>
      </c>
      <c r="C891" s="405"/>
      <c r="D891" s="991"/>
      <c r="E891" s="250"/>
      <c r="F891" s="156"/>
    </row>
    <row r="892" spans="1:6" x14ac:dyDescent="0.3">
      <c r="A892" s="992"/>
      <c r="B892" s="995"/>
      <c r="C892" s="405"/>
      <c r="D892" s="991"/>
      <c r="E892" s="250"/>
      <c r="F892" s="156"/>
    </row>
    <row r="893" spans="1:6" ht="39.6" x14ac:dyDescent="0.3">
      <c r="A893" s="992" t="s">
        <v>230</v>
      </c>
      <c r="B893" s="995" t="s">
        <v>231</v>
      </c>
      <c r="C893" s="405"/>
      <c r="D893" s="991"/>
      <c r="E893" s="250"/>
      <c r="F893" s="156"/>
    </row>
    <row r="894" spans="1:6" x14ac:dyDescent="0.3">
      <c r="A894" s="992"/>
      <c r="B894" s="995"/>
      <c r="C894" s="405"/>
      <c r="D894" s="991"/>
      <c r="E894" s="250"/>
      <c r="F894" s="156"/>
    </row>
    <row r="895" spans="1:6" ht="39.6" x14ac:dyDescent="0.3">
      <c r="A895" s="992" t="s">
        <v>232</v>
      </c>
      <c r="B895" s="995" t="s">
        <v>233</v>
      </c>
      <c r="C895" s="405"/>
      <c r="D895" s="991"/>
      <c r="E895" s="250"/>
      <c r="F895" s="156"/>
    </row>
    <row r="896" spans="1:6" x14ac:dyDescent="0.3">
      <c r="A896" s="992"/>
      <c r="B896" s="995"/>
      <c r="C896" s="405"/>
      <c r="D896" s="991"/>
      <c r="E896" s="250"/>
      <c r="F896" s="156"/>
    </row>
    <row r="897" spans="1:6" ht="66" x14ac:dyDescent="0.3">
      <c r="A897" s="992" t="s">
        <v>234</v>
      </c>
      <c r="B897" s="995" t="s">
        <v>502</v>
      </c>
      <c r="C897" s="405"/>
      <c r="D897" s="991"/>
      <c r="E897" s="250"/>
      <c r="F897" s="156"/>
    </row>
    <row r="898" spans="1:6" x14ac:dyDescent="0.3">
      <c r="A898" s="992"/>
      <c r="B898" s="995"/>
      <c r="C898" s="405"/>
      <c r="D898" s="991"/>
      <c r="E898" s="250"/>
      <c r="F898" s="156"/>
    </row>
    <row r="899" spans="1:6" x14ac:dyDescent="0.3">
      <c r="A899" s="997"/>
      <c r="B899" s="998"/>
      <c r="C899" s="999"/>
      <c r="D899" s="1000"/>
      <c r="E899" s="252"/>
      <c r="F899" s="156"/>
    </row>
    <row r="900" spans="1:6" x14ac:dyDescent="0.3">
      <c r="A900" s="997"/>
      <c r="B900" s="998"/>
      <c r="C900" s="999"/>
      <c r="D900" s="1000"/>
      <c r="E900" s="250"/>
      <c r="F900" s="156"/>
    </row>
    <row r="901" spans="1:6" x14ac:dyDescent="0.3">
      <c r="A901" s="992"/>
      <c r="B901" s="995"/>
      <c r="C901" s="405"/>
      <c r="D901" s="991"/>
      <c r="E901" s="250"/>
      <c r="F901" s="156"/>
    </row>
    <row r="902" spans="1:6" x14ac:dyDescent="0.3">
      <c r="A902" s="989"/>
      <c r="B902" s="607"/>
      <c r="C902" s="499"/>
      <c r="D902" s="1001"/>
      <c r="E902" s="988"/>
      <c r="F902" s="1002"/>
    </row>
    <row r="903" spans="1:6" ht="15" thickBot="1" x14ac:dyDescent="0.35">
      <c r="A903" s="1003"/>
      <c r="B903" s="1004" t="s">
        <v>236</v>
      </c>
      <c r="C903" s="1005"/>
      <c r="D903" s="1006" t="s">
        <v>18</v>
      </c>
      <c r="E903" s="1007"/>
      <c r="F903" s="247">
        <f>SUM(F872:F901)</f>
        <v>0</v>
      </c>
    </row>
    <row r="904" spans="1:6" ht="15" thickTop="1" x14ac:dyDescent="0.3">
      <c r="E904" s="972"/>
    </row>
    <row r="905" spans="1:6" ht="15" thickBot="1" x14ac:dyDescent="0.35">
      <c r="E905" s="972"/>
    </row>
    <row r="906" spans="1:6" ht="15" thickTop="1" x14ac:dyDescent="0.3">
      <c r="A906" s="973" t="s">
        <v>202</v>
      </c>
      <c r="B906" s="974" t="s">
        <v>203</v>
      </c>
      <c r="C906" s="975" t="s">
        <v>204</v>
      </c>
      <c r="D906" s="976" t="s">
        <v>205</v>
      </c>
      <c r="E906" s="1169" t="s">
        <v>206</v>
      </c>
      <c r="F906" s="978" t="s">
        <v>979</v>
      </c>
    </row>
    <row r="907" spans="1:6" x14ac:dyDescent="0.3">
      <c r="A907" s="979"/>
      <c r="B907" s="980"/>
      <c r="C907" s="981"/>
      <c r="D907" s="982"/>
      <c r="E907" s="983"/>
      <c r="F907" s="249"/>
    </row>
    <row r="908" spans="1:6" ht="26.4" x14ac:dyDescent="0.3">
      <c r="A908" s="984"/>
      <c r="B908" s="985" t="s">
        <v>237</v>
      </c>
      <c r="C908" s="986"/>
      <c r="D908" s="987"/>
      <c r="E908" s="988"/>
      <c r="F908" s="249"/>
    </row>
    <row r="909" spans="1:6" x14ac:dyDescent="0.3">
      <c r="A909" s="984"/>
      <c r="B909" s="985"/>
      <c r="C909" s="986"/>
      <c r="D909" s="987"/>
      <c r="E909" s="988"/>
      <c r="F909" s="249"/>
    </row>
    <row r="910" spans="1:6" x14ac:dyDescent="0.3">
      <c r="A910" s="984"/>
      <c r="B910" s="1008" t="s">
        <v>238</v>
      </c>
      <c r="C910" s="986"/>
      <c r="D910" s="987"/>
      <c r="E910" s="988"/>
      <c r="F910" s="249">
        <f>F903</f>
        <v>0</v>
      </c>
    </row>
    <row r="911" spans="1:6" x14ac:dyDescent="0.3">
      <c r="A911" s="984"/>
      <c r="B911" s="985"/>
      <c r="C911" s="986"/>
      <c r="D911" s="987"/>
      <c r="E911" s="988"/>
      <c r="F911" s="249"/>
    </row>
    <row r="912" spans="1:6" x14ac:dyDescent="0.3">
      <c r="A912" s="984"/>
      <c r="B912" s="1170" t="s">
        <v>239</v>
      </c>
      <c r="C912" s="1171"/>
      <c r="D912" s="987"/>
      <c r="E912" s="988"/>
      <c r="F912" s="249"/>
    </row>
    <row r="913" spans="1:18" x14ac:dyDescent="0.3">
      <c r="A913" s="984"/>
      <c r="B913" s="1014"/>
      <c r="C913" s="1171"/>
      <c r="D913" s="987"/>
      <c r="E913" s="988"/>
      <c r="F913" s="249"/>
    </row>
    <row r="914" spans="1:18" ht="39.6" x14ac:dyDescent="0.3">
      <c r="A914" s="989" t="s">
        <v>20</v>
      </c>
      <c r="B914" s="998" t="s">
        <v>611</v>
      </c>
      <c r="C914" s="1171" t="s">
        <v>16</v>
      </c>
      <c r="D914" s="991"/>
      <c r="E914" s="250"/>
      <c r="F914" s="155"/>
    </row>
    <row r="915" spans="1:18" x14ac:dyDescent="0.3">
      <c r="A915" s="989"/>
      <c r="B915" s="990"/>
      <c r="C915" s="405"/>
      <c r="D915" s="991"/>
      <c r="E915" s="250"/>
      <c r="F915" s="156"/>
    </row>
    <row r="916" spans="1:18" x14ac:dyDescent="0.3">
      <c r="A916" s="992"/>
      <c r="B916" s="994" t="s">
        <v>240</v>
      </c>
      <c r="C916" s="405"/>
      <c r="D916" s="991"/>
      <c r="E916" s="250"/>
      <c r="F916" s="156"/>
    </row>
    <row r="917" spans="1:18" x14ac:dyDescent="0.3">
      <c r="A917" s="992"/>
      <c r="B917" s="994"/>
      <c r="C917" s="405"/>
      <c r="D917" s="991"/>
      <c r="E917" s="250"/>
      <c r="F917" s="156"/>
      <c r="R917" s="850"/>
    </row>
    <row r="918" spans="1:18" ht="39.6" x14ac:dyDescent="0.3">
      <c r="A918" s="992" t="s">
        <v>25</v>
      </c>
      <c r="B918" s="998" t="s">
        <v>612</v>
      </c>
      <c r="C918" s="1171" t="s">
        <v>16</v>
      </c>
      <c r="D918" s="991"/>
      <c r="E918" s="250"/>
      <c r="F918" s="155"/>
    </row>
    <row r="919" spans="1:18" x14ac:dyDescent="0.3">
      <c r="A919" s="992"/>
      <c r="B919" s="995"/>
      <c r="C919" s="405"/>
      <c r="D919" s="991"/>
      <c r="E919" s="250"/>
      <c r="F919" s="156"/>
    </row>
    <row r="920" spans="1:18" x14ac:dyDescent="0.3">
      <c r="A920" s="992"/>
      <c r="B920" s="996" t="s">
        <v>241</v>
      </c>
      <c r="C920" s="405"/>
      <c r="D920" s="991"/>
      <c r="E920" s="250"/>
      <c r="F920" s="156"/>
    </row>
    <row r="921" spans="1:18" x14ac:dyDescent="0.3">
      <c r="A921" s="992"/>
      <c r="B921" s="995"/>
      <c r="C921" s="405"/>
      <c r="D921" s="991"/>
      <c r="E921" s="250"/>
      <c r="F921" s="156"/>
    </row>
    <row r="922" spans="1:18" ht="79.2" x14ac:dyDescent="0.3">
      <c r="A922" s="992" t="s">
        <v>28</v>
      </c>
      <c r="B922" s="1014" t="s">
        <v>503</v>
      </c>
      <c r="C922" s="1171" t="s">
        <v>16</v>
      </c>
      <c r="D922" s="991"/>
      <c r="E922" s="250"/>
      <c r="F922" s="155"/>
    </row>
    <row r="923" spans="1:18" x14ac:dyDescent="0.3">
      <c r="A923" s="992"/>
      <c r="B923" s="995"/>
      <c r="C923" s="405"/>
      <c r="D923" s="991"/>
      <c r="E923" s="250"/>
      <c r="F923" s="156"/>
    </row>
    <row r="924" spans="1:18" x14ac:dyDescent="0.3">
      <c r="A924" s="992"/>
      <c r="B924" s="996" t="s">
        <v>242</v>
      </c>
      <c r="C924" s="405"/>
      <c r="D924" s="991"/>
      <c r="E924" s="250"/>
      <c r="F924" s="156"/>
    </row>
    <row r="925" spans="1:18" x14ac:dyDescent="0.3">
      <c r="A925" s="992"/>
      <c r="B925" s="995"/>
      <c r="C925" s="405"/>
      <c r="D925" s="991"/>
      <c r="E925" s="250"/>
      <c r="F925" s="156"/>
    </row>
    <row r="926" spans="1:18" ht="39.6" x14ac:dyDescent="0.3">
      <c r="A926" s="992" t="s">
        <v>31</v>
      </c>
      <c r="B926" s="1014" t="s">
        <v>243</v>
      </c>
      <c r="C926" s="405" t="s">
        <v>16</v>
      </c>
      <c r="D926" s="991"/>
      <c r="E926" s="250"/>
      <c r="F926" s="155"/>
    </row>
    <row r="927" spans="1:18" x14ac:dyDescent="0.3">
      <c r="A927" s="992"/>
      <c r="B927" s="995"/>
      <c r="C927" s="405"/>
      <c r="D927" s="991"/>
      <c r="E927" s="250"/>
      <c r="F927" s="156"/>
    </row>
    <row r="928" spans="1:18" x14ac:dyDescent="0.3">
      <c r="A928" s="992"/>
      <c r="B928" s="995"/>
      <c r="C928" s="405"/>
      <c r="D928" s="991"/>
      <c r="E928" s="250"/>
      <c r="F928" s="156"/>
    </row>
    <row r="929" spans="1:6" x14ac:dyDescent="0.3">
      <c r="A929" s="992"/>
      <c r="B929" s="995"/>
      <c r="C929" s="405"/>
      <c r="D929" s="991"/>
      <c r="E929" s="250"/>
      <c r="F929" s="156"/>
    </row>
    <row r="930" spans="1:6" x14ac:dyDescent="0.3">
      <c r="A930" s="992"/>
      <c r="B930" s="995"/>
      <c r="C930" s="405"/>
      <c r="D930" s="991"/>
      <c r="E930" s="250"/>
      <c r="F930" s="156"/>
    </row>
    <row r="931" spans="1:6" x14ac:dyDescent="0.3">
      <c r="A931" s="992"/>
      <c r="B931" s="995"/>
      <c r="C931" s="405"/>
      <c r="D931" s="991"/>
      <c r="E931" s="250"/>
      <c r="F931" s="156"/>
    </row>
    <row r="932" spans="1:6" x14ac:dyDescent="0.3">
      <c r="A932" s="992"/>
      <c r="B932" s="995"/>
      <c r="C932" s="405"/>
      <c r="D932" s="991"/>
      <c r="E932" s="250"/>
      <c r="F932" s="156"/>
    </row>
    <row r="933" spans="1:6" x14ac:dyDescent="0.3">
      <c r="A933" s="992"/>
      <c r="B933" s="996"/>
      <c r="C933" s="405"/>
      <c r="D933" s="991"/>
      <c r="E933" s="250"/>
      <c r="F933" s="156"/>
    </row>
    <row r="934" spans="1:6" x14ac:dyDescent="0.3">
      <c r="A934" s="992"/>
      <c r="B934" s="996"/>
      <c r="C934" s="405"/>
      <c r="D934" s="991"/>
      <c r="E934" s="250"/>
      <c r="F934" s="156"/>
    </row>
    <row r="935" spans="1:6" x14ac:dyDescent="0.3">
      <c r="A935" s="997"/>
      <c r="B935" s="1028"/>
      <c r="C935" s="999"/>
      <c r="D935" s="1000"/>
      <c r="E935" s="250"/>
      <c r="F935" s="156"/>
    </row>
    <row r="936" spans="1:6" x14ac:dyDescent="0.3">
      <c r="A936" s="997"/>
      <c r="B936" s="1028"/>
      <c r="C936" s="999"/>
      <c r="D936" s="1000"/>
      <c r="E936" s="250"/>
      <c r="F936" s="156"/>
    </row>
    <row r="937" spans="1:6" x14ac:dyDescent="0.3">
      <c r="A937" s="997"/>
      <c r="B937" s="1028"/>
      <c r="C937" s="999"/>
      <c r="D937" s="1000"/>
      <c r="E937" s="250"/>
      <c r="F937" s="156"/>
    </row>
    <row r="938" spans="1:6" x14ac:dyDescent="0.3">
      <c r="A938" s="997"/>
      <c r="B938" s="998"/>
      <c r="C938" s="999"/>
      <c r="D938" s="1000"/>
      <c r="E938" s="252"/>
      <c r="F938" s="1266"/>
    </row>
    <row r="939" spans="1:6" x14ac:dyDescent="0.3">
      <c r="A939" s="992"/>
      <c r="B939" s="1032"/>
      <c r="C939" s="405"/>
      <c r="D939" s="991"/>
      <c r="E939" s="250"/>
      <c r="F939" s="156"/>
    </row>
    <row r="940" spans="1:6" x14ac:dyDescent="0.3">
      <c r="A940" s="992"/>
      <c r="B940" s="1032"/>
      <c r="C940" s="405"/>
      <c r="D940" s="991"/>
      <c r="E940" s="250"/>
      <c r="F940" s="156"/>
    </row>
    <row r="941" spans="1:6" x14ac:dyDescent="0.3">
      <c r="A941" s="992"/>
      <c r="B941" s="1032"/>
      <c r="C941" s="405"/>
      <c r="D941" s="991"/>
      <c r="E941" s="250"/>
      <c r="F941" s="251"/>
    </row>
    <row r="942" spans="1:6" x14ac:dyDescent="0.3">
      <c r="A942" s="992"/>
      <c r="B942" s="1032"/>
      <c r="C942" s="405"/>
      <c r="D942" s="991"/>
      <c r="E942" s="250"/>
      <c r="F942" s="251"/>
    </row>
    <row r="943" spans="1:6" x14ac:dyDescent="0.3">
      <c r="A943" s="992"/>
      <c r="B943" s="1032"/>
      <c r="C943" s="405"/>
      <c r="D943" s="991"/>
      <c r="E943" s="250"/>
      <c r="F943" s="251"/>
    </row>
    <row r="944" spans="1:6" x14ac:dyDescent="0.3">
      <c r="A944" s="992"/>
      <c r="B944" s="995"/>
      <c r="C944" s="405"/>
      <c r="D944" s="991"/>
      <c r="E944" s="250"/>
      <c r="F944" s="251"/>
    </row>
    <row r="945" spans="1:6" x14ac:dyDescent="0.3">
      <c r="A945" s="989"/>
      <c r="B945" s="1023" t="s">
        <v>245</v>
      </c>
      <c r="C945" s="499"/>
      <c r="D945" s="1001"/>
      <c r="E945" s="988"/>
      <c r="F945" s="1002"/>
    </row>
    <row r="946" spans="1:6" ht="15" thickBot="1" x14ac:dyDescent="0.35">
      <c r="A946" s="1003"/>
      <c r="B946" s="1030" t="s">
        <v>244</v>
      </c>
      <c r="C946" s="1005"/>
      <c r="D946" s="1006" t="s">
        <v>18</v>
      </c>
      <c r="E946" s="1007"/>
      <c r="F946" s="247">
        <f>SUM(F907:F944)</f>
        <v>0</v>
      </c>
    </row>
    <row r="947" spans="1:6" ht="15" thickTop="1" x14ac:dyDescent="0.3">
      <c r="E947" s="972"/>
    </row>
    <row r="948" spans="1:6" ht="15" thickBot="1" x14ac:dyDescent="0.35">
      <c r="E948" s="972"/>
    </row>
    <row r="949" spans="1:6" ht="15" thickTop="1" x14ac:dyDescent="0.3">
      <c r="A949" s="973" t="s">
        <v>202</v>
      </c>
      <c r="B949" s="974" t="s">
        <v>203</v>
      </c>
      <c r="C949" s="975" t="s">
        <v>204</v>
      </c>
      <c r="D949" s="976" t="s">
        <v>205</v>
      </c>
      <c r="E949" s="1169" t="s">
        <v>206</v>
      </c>
      <c r="F949" s="978" t="s">
        <v>979</v>
      </c>
    </row>
    <row r="950" spans="1:6" x14ac:dyDescent="0.3">
      <c r="A950" s="979"/>
      <c r="B950" s="980"/>
      <c r="C950" s="981"/>
      <c r="D950" s="982"/>
      <c r="E950" s="983"/>
      <c r="F950" s="249"/>
    </row>
    <row r="951" spans="1:6" x14ac:dyDescent="0.3">
      <c r="A951" s="984"/>
      <c r="B951" s="985" t="s">
        <v>246</v>
      </c>
      <c r="C951" s="986"/>
      <c r="D951" s="987"/>
      <c r="E951" s="1258"/>
      <c r="F951" s="249"/>
    </row>
    <row r="952" spans="1:6" x14ac:dyDescent="0.3">
      <c r="A952" s="984"/>
      <c r="B952" s="985"/>
      <c r="C952" s="986"/>
      <c r="D952" s="987"/>
      <c r="E952" s="1258"/>
      <c r="F952" s="249"/>
    </row>
    <row r="953" spans="1:6" x14ac:dyDescent="0.3">
      <c r="A953" s="984"/>
      <c r="B953" s="985" t="s">
        <v>247</v>
      </c>
      <c r="C953" s="986"/>
      <c r="D953" s="987"/>
      <c r="E953" s="1258"/>
      <c r="F953" s="249"/>
    </row>
    <row r="954" spans="1:6" x14ac:dyDescent="0.3">
      <c r="A954" s="984"/>
      <c r="B954" s="985"/>
      <c r="C954" s="986"/>
      <c r="D954" s="987"/>
      <c r="E954" s="1258"/>
      <c r="F954" s="249"/>
    </row>
    <row r="955" spans="1:6" x14ac:dyDescent="0.3">
      <c r="A955" s="992"/>
      <c r="B955" s="1172" t="s">
        <v>609</v>
      </c>
      <c r="C955" s="405"/>
      <c r="D955" s="991"/>
      <c r="E955" s="1257"/>
      <c r="F955" s="251"/>
    </row>
    <row r="956" spans="1:6" x14ac:dyDescent="0.3">
      <c r="A956" s="992"/>
      <c r="B956" s="990"/>
      <c r="C956" s="405"/>
      <c r="D956" s="991"/>
      <c r="E956" s="1257"/>
      <c r="F956" s="251"/>
    </row>
    <row r="957" spans="1:6" ht="66" x14ac:dyDescent="0.3">
      <c r="A957" s="1059" t="s">
        <v>20</v>
      </c>
      <c r="B957" s="1042" t="s">
        <v>610</v>
      </c>
      <c r="C957" s="405" t="s">
        <v>207</v>
      </c>
      <c r="D957" s="991">
        <v>92</v>
      </c>
      <c r="E957" s="175"/>
      <c r="F957" s="248">
        <f>D957*E957</f>
        <v>0</v>
      </c>
    </row>
    <row r="958" spans="1:6" x14ac:dyDescent="0.3">
      <c r="A958" s="992"/>
      <c r="B958" s="995"/>
      <c r="C958" s="405"/>
      <c r="D958" s="991"/>
      <c r="E958" s="1257"/>
      <c r="F958" s="251"/>
    </row>
    <row r="959" spans="1:6" x14ac:dyDescent="0.3">
      <c r="A959" s="992"/>
      <c r="B959" s="995"/>
      <c r="C959" s="405"/>
      <c r="D959" s="991"/>
      <c r="E959" s="1257"/>
      <c r="F959" s="251"/>
    </row>
    <row r="960" spans="1:6" x14ac:dyDescent="0.3">
      <c r="A960" s="992"/>
      <c r="B960" s="995"/>
      <c r="C960" s="405"/>
      <c r="D960" s="991"/>
      <c r="E960" s="1257"/>
      <c r="F960" s="251"/>
    </row>
    <row r="961" spans="1:6" x14ac:dyDescent="0.3">
      <c r="A961" s="992"/>
      <c r="B961" s="995"/>
      <c r="C961" s="405"/>
      <c r="D961" s="991"/>
      <c r="E961" s="1257"/>
      <c r="F961" s="251"/>
    </row>
    <row r="962" spans="1:6" x14ac:dyDescent="0.3">
      <c r="A962" s="992"/>
      <c r="B962" s="995"/>
      <c r="C962" s="405"/>
      <c r="D962" s="991"/>
      <c r="E962" s="1257"/>
      <c r="F962" s="251"/>
    </row>
    <row r="963" spans="1:6" x14ac:dyDescent="0.3">
      <c r="A963" s="992"/>
      <c r="B963" s="995"/>
      <c r="C963" s="405"/>
      <c r="D963" s="991"/>
      <c r="E963" s="1257"/>
      <c r="F963" s="251"/>
    </row>
    <row r="964" spans="1:6" x14ac:dyDescent="0.3">
      <c r="A964" s="992"/>
      <c r="B964" s="995"/>
      <c r="C964" s="405"/>
      <c r="D964" s="991"/>
      <c r="E964" s="1257"/>
      <c r="F964" s="251"/>
    </row>
    <row r="965" spans="1:6" x14ac:dyDescent="0.3">
      <c r="A965" s="992"/>
      <c r="B965" s="995"/>
      <c r="C965" s="405"/>
      <c r="D965" s="991"/>
      <c r="E965" s="1257"/>
      <c r="F965" s="251"/>
    </row>
    <row r="966" spans="1:6" x14ac:dyDescent="0.3">
      <c r="A966" s="992"/>
      <c r="B966" s="995"/>
      <c r="C966" s="405"/>
      <c r="D966" s="991"/>
      <c r="E966" s="1257"/>
      <c r="F966" s="251"/>
    </row>
    <row r="967" spans="1:6" x14ac:dyDescent="0.3">
      <c r="A967" s="992"/>
      <c r="B967" s="995"/>
      <c r="C967" s="405"/>
      <c r="D967" s="991"/>
      <c r="E967" s="1257"/>
      <c r="F967" s="251"/>
    </row>
    <row r="968" spans="1:6" x14ac:dyDescent="0.3">
      <c r="A968" s="992"/>
      <c r="B968" s="995"/>
      <c r="C968" s="405"/>
      <c r="D968" s="991"/>
      <c r="E968" s="1257"/>
      <c r="F968" s="251"/>
    </row>
    <row r="969" spans="1:6" x14ac:dyDescent="0.3">
      <c r="A969" s="992"/>
      <c r="B969" s="996"/>
      <c r="C969" s="405"/>
      <c r="D969" s="991"/>
      <c r="E969" s="1257"/>
      <c r="F969" s="251"/>
    </row>
    <row r="970" spans="1:6" x14ac:dyDescent="0.3">
      <c r="A970" s="992"/>
      <c r="B970" s="996"/>
      <c r="C970" s="405"/>
      <c r="D970" s="991"/>
      <c r="E970" s="1257"/>
      <c r="F970" s="251"/>
    </row>
    <row r="971" spans="1:6" x14ac:dyDescent="0.3">
      <c r="A971" s="997"/>
      <c r="B971" s="1028"/>
      <c r="C971" s="999"/>
      <c r="D971" s="1000"/>
      <c r="E971" s="1257"/>
      <c r="F971" s="251"/>
    </row>
    <row r="972" spans="1:6" x14ac:dyDescent="0.3">
      <c r="A972" s="997"/>
      <c r="B972" s="1028"/>
      <c r="C972" s="999"/>
      <c r="D972" s="1000"/>
      <c r="E972" s="1257"/>
      <c r="F972" s="251"/>
    </row>
    <row r="973" spans="1:6" x14ac:dyDescent="0.3">
      <c r="A973" s="997"/>
      <c r="B973" s="1028"/>
      <c r="C973" s="999"/>
      <c r="D973" s="1000"/>
      <c r="E973" s="1257"/>
      <c r="F973" s="251"/>
    </row>
    <row r="974" spans="1:6" x14ac:dyDescent="0.3">
      <c r="A974" s="997"/>
      <c r="B974" s="1028"/>
      <c r="C974" s="999"/>
      <c r="D974" s="1000"/>
      <c r="E974" s="1257"/>
      <c r="F974" s="251"/>
    </row>
    <row r="975" spans="1:6" x14ac:dyDescent="0.3">
      <c r="A975" s="997"/>
      <c r="B975" s="1028"/>
      <c r="C975" s="999"/>
      <c r="D975" s="1000"/>
      <c r="E975" s="1257"/>
      <c r="F975" s="251"/>
    </row>
    <row r="976" spans="1:6" x14ac:dyDescent="0.3">
      <c r="A976" s="997"/>
      <c r="B976" s="1028"/>
      <c r="C976" s="999"/>
      <c r="D976" s="1000"/>
      <c r="E976" s="1257"/>
      <c r="F976" s="251"/>
    </row>
    <row r="977" spans="1:6" x14ac:dyDescent="0.3">
      <c r="A977" s="997"/>
      <c r="B977" s="1029"/>
      <c r="C977" s="999"/>
      <c r="D977" s="1000"/>
      <c r="E977" s="1267"/>
      <c r="F977" s="251"/>
    </row>
    <row r="978" spans="1:6" x14ac:dyDescent="0.3">
      <c r="A978" s="997"/>
      <c r="B978" s="1029"/>
      <c r="C978" s="999"/>
      <c r="D978" s="1000"/>
      <c r="E978" s="1267"/>
      <c r="F978" s="251"/>
    </row>
    <row r="979" spans="1:6" x14ac:dyDescent="0.3">
      <c r="A979" s="997"/>
      <c r="B979" s="1029"/>
      <c r="C979" s="999"/>
      <c r="D979" s="1000"/>
      <c r="E979" s="1267"/>
      <c r="F979" s="251"/>
    </row>
    <row r="980" spans="1:6" x14ac:dyDescent="0.3">
      <c r="A980" s="997"/>
      <c r="B980" s="1029"/>
      <c r="C980" s="999"/>
      <c r="D980" s="1000"/>
      <c r="E980" s="1267"/>
      <c r="F980" s="251"/>
    </row>
    <row r="981" spans="1:6" x14ac:dyDescent="0.3">
      <c r="A981" s="997"/>
      <c r="B981" s="1029"/>
      <c r="C981" s="999"/>
      <c r="D981" s="1000"/>
      <c r="E981" s="1267"/>
      <c r="F981" s="251"/>
    </row>
    <row r="982" spans="1:6" x14ac:dyDescent="0.3">
      <c r="A982" s="997"/>
      <c r="B982" s="1029"/>
      <c r="C982" s="999"/>
      <c r="D982" s="1000"/>
      <c r="E982" s="1267"/>
      <c r="F982" s="251"/>
    </row>
    <row r="983" spans="1:6" x14ac:dyDescent="0.3">
      <c r="A983" s="997"/>
      <c r="B983" s="1029"/>
      <c r="C983" s="999"/>
      <c r="D983" s="1000"/>
      <c r="E983" s="1267"/>
      <c r="F983" s="251"/>
    </row>
    <row r="984" spans="1:6" x14ac:dyDescent="0.3">
      <c r="A984" s="997"/>
      <c r="B984" s="1029"/>
      <c r="C984" s="999"/>
      <c r="D984" s="1000"/>
      <c r="E984" s="1267"/>
      <c r="F984" s="251"/>
    </row>
    <row r="985" spans="1:6" x14ac:dyDescent="0.3">
      <c r="A985" s="997"/>
      <c r="B985" s="1029"/>
      <c r="C985" s="999"/>
      <c r="D985" s="1000"/>
      <c r="E985" s="1267"/>
      <c r="F985" s="251"/>
    </row>
    <row r="986" spans="1:6" x14ac:dyDescent="0.3">
      <c r="A986" s="997"/>
      <c r="B986" s="1029"/>
      <c r="C986" s="999"/>
      <c r="D986" s="1000"/>
      <c r="E986" s="1267"/>
      <c r="F986" s="251"/>
    </row>
    <row r="987" spans="1:6" x14ac:dyDescent="0.3">
      <c r="A987" s="997"/>
      <c r="B987" s="1029"/>
      <c r="C987" s="999"/>
      <c r="D987" s="1000"/>
      <c r="E987" s="1267"/>
      <c r="F987" s="251"/>
    </row>
    <row r="988" spans="1:6" x14ac:dyDescent="0.3">
      <c r="A988" s="997"/>
      <c r="B988" s="1029"/>
      <c r="C988" s="999"/>
      <c r="D988" s="1000"/>
      <c r="E988" s="1267"/>
      <c r="F988" s="251"/>
    </row>
    <row r="989" spans="1:6" x14ac:dyDescent="0.3">
      <c r="A989" s="997"/>
      <c r="B989" s="1029"/>
      <c r="C989" s="999"/>
      <c r="D989" s="1000"/>
      <c r="E989" s="1267"/>
      <c r="F989" s="251"/>
    </row>
    <row r="990" spans="1:6" x14ac:dyDescent="0.3">
      <c r="A990" s="997"/>
      <c r="B990" s="1029"/>
      <c r="C990" s="999"/>
      <c r="D990" s="1000"/>
      <c r="E990" s="252"/>
      <c r="F990" s="251"/>
    </row>
    <row r="991" spans="1:6" x14ac:dyDescent="0.3">
      <c r="A991" s="997"/>
      <c r="B991" s="1029"/>
      <c r="C991" s="999"/>
      <c r="D991" s="1000"/>
      <c r="E991" s="252"/>
      <c r="F991" s="251"/>
    </row>
    <row r="992" spans="1:6" x14ac:dyDescent="0.3">
      <c r="A992" s="992"/>
      <c r="B992" s="1032"/>
      <c r="C992" s="405"/>
      <c r="D992" s="991"/>
      <c r="E992" s="250"/>
      <c r="F992" s="251"/>
    </row>
    <row r="993" spans="1:6" x14ac:dyDescent="0.3">
      <c r="A993" s="992"/>
      <c r="B993" s="995"/>
      <c r="C993" s="405"/>
      <c r="D993" s="991"/>
      <c r="E993" s="250"/>
      <c r="F993" s="251"/>
    </row>
    <row r="994" spans="1:6" x14ac:dyDescent="0.3">
      <c r="A994" s="1402"/>
      <c r="B994" s="1403" t="s">
        <v>250</v>
      </c>
      <c r="C994" s="1404"/>
      <c r="D994" s="1405"/>
      <c r="E994" s="1406"/>
      <c r="F994" s="1407"/>
    </row>
    <row r="995" spans="1:6" ht="15" thickBot="1" x14ac:dyDescent="0.35">
      <c r="A995" s="1396"/>
      <c r="B995" s="1408" t="s">
        <v>251</v>
      </c>
      <c r="C995" s="1398"/>
      <c r="D995" s="1399" t="s">
        <v>18</v>
      </c>
      <c r="E995" s="1400"/>
      <c r="F995" s="1401">
        <f>SUM(F950:F993)</f>
        <v>0</v>
      </c>
    </row>
    <row r="996" spans="1:6" ht="15" thickTop="1" x14ac:dyDescent="0.3">
      <c r="E996" s="972"/>
    </row>
    <row r="997" spans="1:6" ht="15" thickBot="1" x14ac:dyDescent="0.35">
      <c r="E997" s="972"/>
    </row>
    <row r="998" spans="1:6" ht="15" thickTop="1" x14ac:dyDescent="0.3">
      <c r="A998" s="973" t="s">
        <v>202</v>
      </c>
      <c r="B998" s="974" t="s">
        <v>203</v>
      </c>
      <c r="C998" s="975" t="s">
        <v>204</v>
      </c>
      <c r="D998" s="976" t="s">
        <v>205</v>
      </c>
      <c r="E998" s="1169" t="s">
        <v>206</v>
      </c>
      <c r="F998" s="978" t="s">
        <v>979</v>
      </c>
    </row>
    <row r="999" spans="1:6" x14ac:dyDescent="0.3">
      <c r="A999" s="979"/>
      <c r="B999" s="980"/>
      <c r="C999" s="981"/>
      <c r="D999" s="982"/>
      <c r="E999" s="1261"/>
      <c r="F999" s="249"/>
    </row>
    <row r="1000" spans="1:6" x14ac:dyDescent="0.3">
      <c r="A1000" s="984"/>
      <c r="B1000" s="985" t="s">
        <v>252</v>
      </c>
      <c r="C1000" s="986"/>
      <c r="D1000" s="987"/>
      <c r="E1000" s="1258"/>
      <c r="F1000" s="249"/>
    </row>
    <row r="1001" spans="1:6" x14ac:dyDescent="0.3">
      <c r="A1001" s="984"/>
      <c r="B1001" s="985"/>
      <c r="C1001" s="986"/>
      <c r="D1001" s="987"/>
      <c r="E1001" s="1258"/>
      <c r="F1001" s="249"/>
    </row>
    <row r="1002" spans="1:6" x14ac:dyDescent="0.3">
      <c r="A1002" s="984"/>
      <c r="B1002" s="985" t="s">
        <v>253</v>
      </c>
      <c r="C1002" s="986"/>
      <c r="D1002" s="987"/>
      <c r="E1002" s="1258"/>
      <c r="F1002" s="249"/>
    </row>
    <row r="1003" spans="1:6" x14ac:dyDescent="0.3">
      <c r="A1003" s="984"/>
      <c r="B1003" s="985"/>
      <c r="C1003" s="986"/>
      <c r="D1003" s="987"/>
      <c r="E1003" s="1258"/>
      <c r="F1003" s="249"/>
    </row>
    <row r="1004" spans="1:6" x14ac:dyDescent="0.3">
      <c r="A1004" s="984"/>
      <c r="B1004" s="1031" t="s">
        <v>254</v>
      </c>
      <c r="C1004" s="986"/>
      <c r="D1004" s="987"/>
      <c r="E1004" s="1258"/>
      <c r="F1004" s="249"/>
    </row>
    <row r="1005" spans="1:6" x14ac:dyDescent="0.3">
      <c r="A1005" s="984"/>
      <c r="B1005" s="1049"/>
      <c r="C1005" s="986"/>
      <c r="D1005" s="987"/>
      <c r="E1005" s="1258"/>
      <c r="F1005" s="249"/>
    </row>
    <row r="1006" spans="1:6" ht="105.6" x14ac:dyDescent="0.3">
      <c r="A1006" s="984" t="s">
        <v>20</v>
      </c>
      <c r="B1006" s="1173" t="s">
        <v>1477</v>
      </c>
      <c r="C1006" s="986" t="s">
        <v>208</v>
      </c>
      <c r="D1006" s="987">
        <v>1</v>
      </c>
      <c r="E1006" s="1260"/>
      <c r="F1006" s="1263">
        <f>D1006*E1006</f>
        <v>0</v>
      </c>
    </row>
    <row r="1007" spans="1:6" x14ac:dyDescent="0.3">
      <c r="A1007" s="989"/>
      <c r="B1007" s="1032"/>
      <c r="C1007" s="405"/>
      <c r="D1007" s="991"/>
      <c r="E1007" s="1257"/>
      <c r="F1007" s="251"/>
    </row>
    <row r="1008" spans="1:6" x14ac:dyDescent="0.3">
      <c r="A1008" s="989"/>
      <c r="B1008" s="1022" t="s">
        <v>540</v>
      </c>
      <c r="C1008" s="405"/>
      <c r="D1008" s="991"/>
      <c r="E1008" s="1257"/>
      <c r="F1008" s="251"/>
    </row>
    <row r="1009" spans="1:6" x14ac:dyDescent="0.3">
      <c r="A1009" s="992"/>
      <c r="B1009" s="993"/>
      <c r="C1009" s="405"/>
      <c r="D1009" s="991"/>
      <c r="E1009" s="1257"/>
      <c r="F1009" s="251"/>
    </row>
    <row r="1010" spans="1:6" ht="79.2" x14ac:dyDescent="0.3">
      <c r="A1010" s="992" t="s">
        <v>25</v>
      </c>
      <c r="B1010" s="1042" t="s">
        <v>510</v>
      </c>
      <c r="C1010" s="405" t="s">
        <v>208</v>
      </c>
      <c r="D1010" s="991">
        <v>1</v>
      </c>
      <c r="E1010" s="175"/>
      <c r="F1010" s="248">
        <f>D1010*E1010</f>
        <v>0</v>
      </c>
    </row>
    <row r="1011" spans="1:6" x14ac:dyDescent="0.3">
      <c r="A1011" s="992"/>
      <c r="B1011" s="993"/>
      <c r="C1011" s="405"/>
      <c r="D1011" s="991"/>
      <c r="E1011" s="1257"/>
      <c r="F1011" s="251"/>
    </row>
    <row r="1012" spans="1:6" x14ac:dyDescent="0.3">
      <c r="A1012" s="992"/>
      <c r="B1012" s="996" t="s">
        <v>255</v>
      </c>
      <c r="C1012" s="405"/>
      <c r="D1012" s="991"/>
      <c r="E1012" s="1257"/>
      <c r="F1012" s="251"/>
    </row>
    <row r="1013" spans="1:6" x14ac:dyDescent="0.3">
      <c r="A1013" s="992"/>
      <c r="B1013" s="995"/>
      <c r="C1013" s="405"/>
      <c r="D1013" s="991"/>
      <c r="E1013" s="1257"/>
      <c r="F1013" s="251"/>
    </row>
    <row r="1014" spans="1:6" x14ac:dyDescent="0.3">
      <c r="A1014" s="992"/>
      <c r="B1014" s="1035" t="s">
        <v>256</v>
      </c>
      <c r="C1014" s="405"/>
      <c r="D1014" s="991"/>
      <c r="E1014" s="1257"/>
      <c r="F1014" s="251"/>
    </row>
    <row r="1015" spans="1:6" x14ac:dyDescent="0.3">
      <c r="A1015" s="992"/>
      <c r="B1015" s="1042"/>
      <c r="C1015" s="405"/>
      <c r="D1015" s="991"/>
      <c r="E1015" s="1257"/>
      <c r="F1015" s="251"/>
    </row>
    <row r="1016" spans="1:6" ht="66" x14ac:dyDescent="0.3">
      <c r="A1016" s="992" t="s">
        <v>28</v>
      </c>
      <c r="B1016" s="1037" t="s">
        <v>257</v>
      </c>
      <c r="C1016" s="405" t="s">
        <v>208</v>
      </c>
      <c r="D1016" s="991">
        <v>1</v>
      </c>
      <c r="E1016" s="175"/>
      <c r="F1016" s="248">
        <f>D1016*E1016</f>
        <v>0</v>
      </c>
    </row>
    <row r="1017" spans="1:6" x14ac:dyDescent="0.3">
      <c r="A1017" s="992"/>
      <c r="B1017" s="995"/>
      <c r="C1017" s="405"/>
      <c r="D1017" s="991"/>
      <c r="E1017" s="1257"/>
      <c r="F1017" s="251"/>
    </row>
    <row r="1018" spans="1:6" x14ac:dyDescent="0.3">
      <c r="A1018" s="992"/>
      <c r="B1018" s="1031" t="s">
        <v>258</v>
      </c>
      <c r="C1018" s="405"/>
      <c r="D1018" s="991"/>
      <c r="E1018" s="1257"/>
      <c r="F1018" s="251"/>
    </row>
    <row r="1019" spans="1:6" x14ac:dyDescent="0.3">
      <c r="A1019" s="992"/>
      <c r="B1019" s="995"/>
      <c r="C1019" s="405"/>
      <c r="D1019" s="991"/>
      <c r="E1019" s="1257"/>
      <c r="F1019" s="251"/>
    </row>
    <row r="1020" spans="1:6" x14ac:dyDescent="0.3">
      <c r="A1020" s="992" t="s">
        <v>31</v>
      </c>
      <c r="B1020" s="1041" t="s">
        <v>261</v>
      </c>
      <c r="C1020" s="405" t="s">
        <v>260</v>
      </c>
      <c r="D1020" s="991">
        <v>6</v>
      </c>
      <c r="E1020" s="175"/>
      <c r="F1020" s="248">
        <f>D1020*E1020</f>
        <v>0</v>
      </c>
    </row>
    <row r="1021" spans="1:6" x14ac:dyDescent="0.3">
      <c r="A1021" s="992"/>
      <c r="B1021" s="1042"/>
      <c r="C1021" s="405"/>
      <c r="D1021" s="991"/>
      <c r="E1021" s="1257"/>
      <c r="F1021" s="251"/>
    </row>
    <row r="1022" spans="1:6" x14ac:dyDescent="0.3">
      <c r="A1022" s="992" t="s">
        <v>44</v>
      </c>
      <c r="B1022" s="1041" t="s">
        <v>259</v>
      </c>
      <c r="C1022" s="405" t="s">
        <v>260</v>
      </c>
      <c r="D1022" s="991">
        <v>6</v>
      </c>
      <c r="E1022" s="175"/>
      <c r="F1022" s="248">
        <f>D1022*E1022</f>
        <v>0</v>
      </c>
    </row>
    <row r="1023" spans="1:6" x14ac:dyDescent="0.3">
      <c r="A1023" s="992"/>
      <c r="B1023" s="1042"/>
      <c r="C1023" s="405"/>
      <c r="D1023" s="991"/>
      <c r="E1023" s="1257"/>
      <c r="F1023" s="251"/>
    </row>
    <row r="1024" spans="1:6" x14ac:dyDescent="0.3">
      <c r="A1024" s="992" t="s">
        <v>56</v>
      </c>
      <c r="B1024" s="1041" t="s">
        <v>438</v>
      </c>
      <c r="C1024" s="405" t="s">
        <v>260</v>
      </c>
      <c r="D1024" s="991">
        <v>6</v>
      </c>
      <c r="E1024" s="175"/>
      <c r="F1024" s="248">
        <f>D1024*E1024</f>
        <v>0</v>
      </c>
    </row>
    <row r="1025" spans="1:6" x14ac:dyDescent="0.3">
      <c r="A1025" s="992"/>
      <c r="B1025" s="995"/>
      <c r="C1025" s="405"/>
      <c r="D1025" s="991"/>
      <c r="E1025" s="1257"/>
      <c r="F1025" s="251"/>
    </row>
    <row r="1026" spans="1:6" x14ac:dyDescent="0.3">
      <c r="A1026" s="992"/>
      <c r="B1026" s="1044" t="s">
        <v>264</v>
      </c>
      <c r="C1026" s="438"/>
      <c r="D1026" s="991"/>
      <c r="E1026" s="1257"/>
      <c r="F1026" s="251"/>
    </row>
    <row r="1027" spans="1:6" x14ac:dyDescent="0.3">
      <c r="A1027" s="992"/>
      <c r="B1027" s="1042"/>
      <c r="C1027" s="438"/>
      <c r="D1027" s="991"/>
      <c r="E1027" s="1257"/>
      <c r="F1027" s="251"/>
    </row>
    <row r="1028" spans="1:6" x14ac:dyDescent="0.3">
      <c r="A1028" s="992" t="s">
        <v>60</v>
      </c>
      <c r="B1028" s="1045" t="s">
        <v>265</v>
      </c>
      <c r="C1028" s="438" t="s">
        <v>260</v>
      </c>
      <c r="D1028" s="991">
        <f>D1022+D1024</f>
        <v>12</v>
      </c>
      <c r="E1028" s="175"/>
      <c r="F1028" s="248">
        <f>D1028*E1028</f>
        <v>0</v>
      </c>
    </row>
    <row r="1029" spans="1:6" x14ac:dyDescent="0.3">
      <c r="A1029" s="992"/>
      <c r="B1029" s="1045"/>
      <c r="C1029" s="438"/>
      <c r="D1029" s="991"/>
      <c r="E1029" s="1257"/>
      <c r="F1029" s="251"/>
    </row>
    <row r="1030" spans="1:6" ht="26.4" x14ac:dyDescent="0.3">
      <c r="A1030" s="997" t="s">
        <v>455</v>
      </c>
      <c r="B1030" s="1045" t="s">
        <v>266</v>
      </c>
      <c r="C1030" s="438" t="s">
        <v>260</v>
      </c>
      <c r="D1030" s="1000">
        <f>D1020</f>
        <v>6</v>
      </c>
      <c r="E1030" s="175"/>
      <c r="F1030" s="248">
        <f>D1030*E1030</f>
        <v>0</v>
      </c>
    </row>
    <row r="1031" spans="1:6" x14ac:dyDescent="0.3">
      <c r="A1031" s="997"/>
      <c r="B1031" s="1045"/>
      <c r="C1031" s="438"/>
      <c r="D1031" s="1000"/>
      <c r="E1031" s="1257"/>
      <c r="F1031" s="251"/>
    </row>
    <row r="1032" spans="1:6" x14ac:dyDescent="0.3">
      <c r="A1032" s="997"/>
      <c r="B1032" s="1045"/>
      <c r="C1032" s="438"/>
      <c r="D1032" s="1000"/>
      <c r="E1032" s="1257"/>
      <c r="F1032" s="251"/>
    </row>
    <row r="1033" spans="1:6" x14ac:dyDescent="0.3">
      <c r="A1033" s="989"/>
      <c r="B1033" s="1023"/>
      <c r="C1033" s="499"/>
      <c r="D1033" s="1001"/>
      <c r="E1033" s="988"/>
      <c r="F1033" s="1002"/>
    </row>
    <row r="1034" spans="1:6" ht="15" thickBot="1" x14ac:dyDescent="0.35">
      <c r="A1034" s="1396"/>
      <c r="B1034" s="1397" t="s">
        <v>236</v>
      </c>
      <c r="C1034" s="1398"/>
      <c r="D1034" s="1399" t="s">
        <v>18</v>
      </c>
      <c r="E1034" s="1400"/>
      <c r="F1034" s="1401">
        <f>SUM(F999:F1031)</f>
        <v>0</v>
      </c>
    </row>
    <row r="1035" spans="1:6" ht="15" thickTop="1" x14ac:dyDescent="0.3">
      <c r="E1035" s="972"/>
    </row>
    <row r="1036" spans="1:6" ht="15" thickBot="1" x14ac:dyDescent="0.35">
      <c r="E1036" s="972"/>
    </row>
    <row r="1037" spans="1:6" ht="15" thickTop="1" x14ac:dyDescent="0.3">
      <c r="A1037" s="973" t="s">
        <v>202</v>
      </c>
      <c r="B1037" s="974" t="s">
        <v>203</v>
      </c>
      <c r="C1037" s="975" t="s">
        <v>204</v>
      </c>
      <c r="D1037" s="976" t="s">
        <v>205</v>
      </c>
      <c r="E1037" s="1169" t="s">
        <v>206</v>
      </c>
      <c r="F1037" s="978" t="s">
        <v>979</v>
      </c>
    </row>
    <row r="1038" spans="1:6" x14ac:dyDescent="0.3">
      <c r="A1038" s="979"/>
      <c r="B1038" s="980"/>
      <c r="C1038" s="981"/>
      <c r="D1038" s="982"/>
      <c r="E1038" s="983"/>
      <c r="F1038" s="249"/>
    </row>
    <row r="1039" spans="1:6" x14ac:dyDescent="0.3">
      <c r="A1039" s="984"/>
      <c r="B1039" s="985" t="s">
        <v>262</v>
      </c>
      <c r="C1039" s="986"/>
      <c r="D1039" s="987"/>
      <c r="E1039" s="988"/>
      <c r="F1039" s="249"/>
    </row>
    <row r="1040" spans="1:6" x14ac:dyDescent="0.3">
      <c r="A1040" s="984"/>
      <c r="B1040" s="985"/>
      <c r="C1040" s="986"/>
      <c r="D1040" s="987"/>
      <c r="E1040" s="988"/>
      <c r="F1040" s="249"/>
    </row>
    <row r="1041" spans="1:6" x14ac:dyDescent="0.3">
      <c r="A1041" s="984"/>
      <c r="B1041" s="1008" t="s">
        <v>263</v>
      </c>
      <c r="C1041" s="986"/>
      <c r="D1041" s="987"/>
      <c r="E1041" s="1258"/>
      <c r="F1041" s="1263">
        <f>F1034</f>
        <v>0</v>
      </c>
    </row>
    <row r="1042" spans="1:6" x14ac:dyDescent="0.3">
      <c r="A1042" s="992"/>
      <c r="B1042" s="993"/>
      <c r="C1042" s="405"/>
      <c r="D1042" s="991"/>
      <c r="E1042" s="1257"/>
      <c r="F1042" s="251"/>
    </row>
    <row r="1043" spans="1:6" ht="26.4" x14ac:dyDescent="0.3">
      <c r="A1043" s="992"/>
      <c r="B1043" s="1044" t="s">
        <v>267</v>
      </c>
      <c r="C1043" s="405"/>
      <c r="D1043" s="991"/>
      <c r="E1043" s="1257"/>
      <c r="F1043" s="251"/>
    </row>
    <row r="1044" spans="1:6" x14ac:dyDescent="0.3">
      <c r="A1044" s="992"/>
      <c r="B1044" s="1042"/>
      <c r="C1044" s="405"/>
      <c r="D1044" s="991"/>
      <c r="E1044" s="1257"/>
      <c r="F1044" s="251"/>
    </row>
    <row r="1045" spans="1:6" x14ac:dyDescent="0.3">
      <c r="A1045" s="992" t="s">
        <v>20</v>
      </c>
      <c r="B1045" s="1045" t="s">
        <v>265</v>
      </c>
      <c r="C1045" s="405" t="s">
        <v>260</v>
      </c>
      <c r="D1045" s="991">
        <f>D1028</f>
        <v>12</v>
      </c>
      <c r="E1045" s="175"/>
      <c r="F1045" s="248">
        <f>D1045*E1045</f>
        <v>0</v>
      </c>
    </row>
    <row r="1046" spans="1:6" x14ac:dyDescent="0.3">
      <c r="A1046" s="992"/>
      <c r="B1046" s="1045"/>
      <c r="C1046" s="405"/>
      <c r="D1046" s="991"/>
      <c r="E1046" s="1257"/>
      <c r="F1046" s="251"/>
    </row>
    <row r="1047" spans="1:6" ht="26.4" x14ac:dyDescent="0.3">
      <c r="A1047" s="992" t="s">
        <v>25</v>
      </c>
      <c r="B1047" s="1045" t="s">
        <v>266</v>
      </c>
      <c r="C1047" s="405" t="s">
        <v>260</v>
      </c>
      <c r="D1047" s="991">
        <f>D1030</f>
        <v>6</v>
      </c>
      <c r="E1047" s="175"/>
      <c r="F1047" s="248">
        <f>D1047*E1047</f>
        <v>0</v>
      </c>
    </row>
    <row r="1048" spans="1:6" x14ac:dyDescent="0.3">
      <c r="A1048" s="992"/>
      <c r="B1048" s="1042"/>
      <c r="C1048" s="405"/>
      <c r="D1048" s="991"/>
      <c r="E1048" s="1257"/>
      <c r="F1048" s="251"/>
    </row>
    <row r="1049" spans="1:6" x14ac:dyDescent="0.3">
      <c r="A1049" s="992" t="s">
        <v>28</v>
      </c>
      <c r="B1049" s="1042" t="s">
        <v>268</v>
      </c>
      <c r="C1049" s="405" t="s">
        <v>207</v>
      </c>
      <c r="D1049" s="991">
        <v>4</v>
      </c>
      <c r="E1049" s="175"/>
      <c r="F1049" s="248">
        <f>D1049*E1049</f>
        <v>0</v>
      </c>
    </row>
    <row r="1050" spans="1:6" x14ac:dyDescent="0.3">
      <c r="A1050" s="992"/>
      <c r="B1050" s="995"/>
      <c r="C1050" s="405"/>
      <c r="D1050" s="991"/>
      <c r="E1050" s="1257"/>
      <c r="F1050" s="251"/>
    </row>
    <row r="1051" spans="1:6" x14ac:dyDescent="0.3">
      <c r="A1051" s="992"/>
      <c r="B1051" s="1031" t="s">
        <v>269</v>
      </c>
      <c r="C1051" s="438"/>
      <c r="D1051" s="991"/>
      <c r="E1051" s="1257"/>
      <c r="F1051" s="251"/>
    </row>
    <row r="1052" spans="1:6" x14ac:dyDescent="0.3">
      <c r="A1052" s="992"/>
      <c r="B1052" s="1042"/>
      <c r="C1052" s="438"/>
      <c r="D1052" s="991"/>
      <c r="E1052" s="1257"/>
      <c r="F1052" s="251"/>
    </row>
    <row r="1053" spans="1:6" ht="26.4" x14ac:dyDescent="0.3">
      <c r="A1053" s="992" t="s">
        <v>31</v>
      </c>
      <c r="B1053" s="1042" t="s">
        <v>270</v>
      </c>
      <c r="C1053" s="438" t="s">
        <v>260</v>
      </c>
      <c r="D1053" s="991">
        <v>2</v>
      </c>
      <c r="E1053" s="175"/>
      <c r="F1053" s="248">
        <f>D1053*E1053</f>
        <v>0</v>
      </c>
    </row>
    <row r="1054" spans="1:6" x14ac:dyDescent="0.3">
      <c r="A1054" s="992"/>
      <c r="B1054" s="1042"/>
      <c r="C1054" s="405"/>
      <c r="D1054" s="991"/>
      <c r="E1054" s="1257"/>
      <c r="F1054" s="251"/>
    </row>
    <row r="1055" spans="1:6" ht="39.6" x14ac:dyDescent="0.3">
      <c r="A1055" s="992"/>
      <c r="B1055" s="1046" t="s">
        <v>271</v>
      </c>
      <c r="C1055" s="405"/>
      <c r="D1055" s="991"/>
      <c r="E1055" s="1257"/>
      <c r="F1055" s="251"/>
    </row>
    <row r="1056" spans="1:6" x14ac:dyDescent="0.3">
      <c r="A1056" s="992"/>
      <c r="B1056" s="1042"/>
      <c r="C1056" s="405"/>
      <c r="D1056" s="991"/>
      <c r="E1056" s="1257"/>
      <c r="F1056" s="251"/>
    </row>
    <row r="1057" spans="1:6" x14ac:dyDescent="0.3">
      <c r="A1057" s="992" t="s">
        <v>44</v>
      </c>
      <c r="B1057" s="1043" t="s">
        <v>272</v>
      </c>
      <c r="C1057" s="405" t="s">
        <v>274</v>
      </c>
      <c r="D1057" s="991">
        <v>2</v>
      </c>
      <c r="E1057" s="175"/>
      <c r="F1057" s="248">
        <f>D1057*E1057</f>
        <v>0</v>
      </c>
    </row>
    <row r="1058" spans="1:6" x14ac:dyDescent="0.3">
      <c r="A1058" s="992"/>
      <c r="B1058" s="1043"/>
      <c r="C1058" s="405"/>
      <c r="D1058" s="991"/>
      <c r="E1058" s="1257"/>
      <c r="F1058" s="251"/>
    </row>
    <row r="1059" spans="1:6" x14ac:dyDescent="0.3">
      <c r="A1059" s="992" t="s">
        <v>56</v>
      </c>
      <c r="B1059" s="1043" t="s">
        <v>273</v>
      </c>
      <c r="C1059" s="405" t="s">
        <v>208</v>
      </c>
      <c r="D1059" s="991">
        <v>1</v>
      </c>
      <c r="E1059" s="175"/>
      <c r="F1059" s="248">
        <f>D1059*E1059</f>
        <v>0</v>
      </c>
    </row>
    <row r="1060" spans="1:6" x14ac:dyDescent="0.3">
      <c r="A1060" s="992"/>
      <c r="B1060" s="1043"/>
      <c r="C1060" s="405"/>
      <c r="D1060" s="991"/>
      <c r="E1060" s="1257"/>
      <c r="F1060" s="251"/>
    </row>
    <row r="1061" spans="1:6" ht="26.4" x14ac:dyDescent="0.3">
      <c r="A1061" s="992" t="s">
        <v>60</v>
      </c>
      <c r="B1061" s="1041" t="s">
        <v>504</v>
      </c>
      <c r="C1061" s="405" t="s">
        <v>208</v>
      </c>
      <c r="D1061" s="991">
        <v>3</v>
      </c>
      <c r="E1061" s="175"/>
      <c r="F1061" s="248">
        <f t="shared" ref="F1061" si="24">D1061*E1061</f>
        <v>0</v>
      </c>
    </row>
    <row r="1062" spans="1:6" x14ac:dyDescent="0.3">
      <c r="A1062" s="992"/>
      <c r="B1062" s="1043"/>
      <c r="C1062" s="405"/>
      <c r="D1062" s="991"/>
      <c r="E1062" s="1257"/>
      <c r="F1062" s="251"/>
    </row>
    <row r="1063" spans="1:6" x14ac:dyDescent="0.3">
      <c r="A1063" s="992" t="s">
        <v>455</v>
      </c>
      <c r="B1063" s="1041" t="s">
        <v>505</v>
      </c>
      <c r="C1063" s="405" t="s">
        <v>208</v>
      </c>
      <c r="D1063" s="991">
        <v>1</v>
      </c>
      <c r="E1063" s="175"/>
      <c r="F1063" s="248">
        <f t="shared" ref="F1063" si="25">D1063*E1063</f>
        <v>0</v>
      </c>
    </row>
    <row r="1064" spans="1:6" x14ac:dyDescent="0.3">
      <c r="A1064" s="992"/>
      <c r="B1064" s="1041"/>
      <c r="C1064" s="405"/>
      <c r="D1064" s="991"/>
      <c r="E1064" s="1257"/>
      <c r="F1064" s="251"/>
    </row>
    <row r="1065" spans="1:6" ht="26.4" x14ac:dyDescent="0.3">
      <c r="A1065" s="992" t="s">
        <v>456</v>
      </c>
      <c r="B1065" s="1041" t="s">
        <v>276</v>
      </c>
      <c r="C1065" s="405" t="s">
        <v>208</v>
      </c>
      <c r="D1065" s="991">
        <v>1</v>
      </c>
      <c r="E1065" s="175"/>
      <c r="F1065" s="248">
        <f t="shared" ref="F1065" si="26">D1065*E1065</f>
        <v>0</v>
      </c>
    </row>
    <row r="1066" spans="1:6" x14ac:dyDescent="0.3">
      <c r="A1066" s="992"/>
      <c r="B1066" s="1041"/>
      <c r="C1066" s="405"/>
      <c r="D1066" s="991"/>
      <c r="E1066" s="1257"/>
      <c r="F1066" s="251"/>
    </row>
    <row r="1067" spans="1:6" ht="26.4" x14ac:dyDescent="0.3">
      <c r="A1067" s="992" t="s">
        <v>457</v>
      </c>
      <c r="B1067" s="1041" t="s">
        <v>278</v>
      </c>
      <c r="C1067" s="405" t="s">
        <v>208</v>
      </c>
      <c r="D1067" s="991">
        <v>1</v>
      </c>
      <c r="E1067" s="175"/>
      <c r="F1067" s="248">
        <f t="shared" ref="F1067" si="27">D1067*E1067</f>
        <v>0</v>
      </c>
    </row>
    <row r="1068" spans="1:6" x14ac:dyDescent="0.3">
      <c r="A1068" s="992"/>
      <c r="B1068" s="1041"/>
      <c r="C1068" s="405"/>
      <c r="D1068" s="991"/>
      <c r="E1068" s="1257"/>
      <c r="F1068" s="251"/>
    </row>
    <row r="1069" spans="1:6" ht="26.4" x14ac:dyDescent="0.3">
      <c r="A1069" s="992" t="s">
        <v>458</v>
      </c>
      <c r="B1069" s="1047" t="s">
        <v>279</v>
      </c>
      <c r="C1069" s="405" t="s">
        <v>208</v>
      </c>
      <c r="D1069" s="991">
        <v>3</v>
      </c>
      <c r="E1069" s="175"/>
      <c r="F1069" s="248">
        <f t="shared" ref="F1069" si="28">D1069*E1069</f>
        <v>0</v>
      </c>
    </row>
    <row r="1070" spans="1:6" x14ac:dyDescent="0.3">
      <c r="A1070" s="992"/>
      <c r="B1070" s="995"/>
      <c r="C1070" s="405"/>
      <c r="D1070" s="991"/>
      <c r="E1070" s="1257"/>
      <c r="F1070" s="251"/>
    </row>
    <row r="1071" spans="1:6" ht="26.4" x14ac:dyDescent="0.3">
      <c r="A1071" s="992" t="s">
        <v>459</v>
      </c>
      <c r="B1071" s="1062" t="s">
        <v>280</v>
      </c>
      <c r="C1071" s="405" t="s">
        <v>208</v>
      </c>
      <c r="D1071" s="991">
        <v>1</v>
      </c>
      <c r="E1071" s="175"/>
      <c r="F1071" s="248">
        <f t="shared" ref="F1071" si="29">D1071*E1071</f>
        <v>0</v>
      </c>
    </row>
    <row r="1072" spans="1:6" x14ac:dyDescent="0.3">
      <c r="A1072" s="992"/>
      <c r="B1072" s="995"/>
      <c r="C1072" s="405"/>
      <c r="D1072" s="991"/>
      <c r="E1072" s="1257"/>
      <c r="F1072" s="251"/>
    </row>
    <row r="1073" spans="1:6" ht="26.4" x14ac:dyDescent="0.3">
      <c r="A1073" s="992" t="s">
        <v>460</v>
      </c>
      <c r="B1073" s="1041" t="s">
        <v>277</v>
      </c>
      <c r="C1073" s="405" t="s">
        <v>208</v>
      </c>
      <c r="D1073" s="991">
        <v>3</v>
      </c>
      <c r="E1073" s="175"/>
      <c r="F1073" s="248">
        <f t="shared" ref="F1073" si="30">D1073*E1073</f>
        <v>0</v>
      </c>
    </row>
    <row r="1074" spans="1:6" x14ac:dyDescent="0.3">
      <c r="A1074" s="992"/>
      <c r="B1074" s="1041"/>
      <c r="C1074" s="405"/>
      <c r="D1074" s="991"/>
      <c r="E1074" s="1257"/>
      <c r="F1074" s="251"/>
    </row>
    <row r="1075" spans="1:6" x14ac:dyDescent="0.3">
      <c r="A1075" s="992"/>
      <c r="B1075" s="1041"/>
      <c r="C1075" s="405"/>
      <c r="D1075" s="991"/>
      <c r="E1075" s="1257"/>
      <c r="F1075" s="251"/>
    </row>
    <row r="1076" spans="1:6" x14ac:dyDescent="0.3">
      <c r="A1076" s="992"/>
      <c r="B1076" s="995"/>
      <c r="C1076" s="405"/>
      <c r="D1076" s="991"/>
      <c r="E1076" s="1257"/>
      <c r="F1076" s="251"/>
    </row>
    <row r="1077" spans="1:6" x14ac:dyDescent="0.3">
      <c r="A1077" s="1402"/>
      <c r="B1077" s="1403" t="s">
        <v>281</v>
      </c>
      <c r="C1077" s="1404"/>
      <c r="D1077" s="1405"/>
      <c r="E1077" s="1260"/>
      <c r="F1077" s="1407"/>
    </row>
    <row r="1078" spans="1:6" ht="15" thickBot="1" x14ac:dyDescent="0.35">
      <c r="A1078" s="1396"/>
      <c r="B1078" s="1408" t="s">
        <v>282</v>
      </c>
      <c r="C1078" s="1398"/>
      <c r="D1078" s="1399"/>
      <c r="E1078" s="1400"/>
      <c r="F1078" s="1401">
        <f>SUM(F1038:F1076)</f>
        <v>0</v>
      </c>
    </row>
    <row r="1079" spans="1:6" ht="15" thickTop="1" x14ac:dyDescent="0.3">
      <c r="E1079" s="972"/>
    </row>
    <row r="1080" spans="1:6" ht="15" thickBot="1" x14ac:dyDescent="0.35">
      <c r="E1080" s="972"/>
    </row>
    <row r="1081" spans="1:6" ht="15" thickTop="1" x14ac:dyDescent="0.3">
      <c r="A1081" s="973" t="s">
        <v>202</v>
      </c>
      <c r="B1081" s="974" t="s">
        <v>203</v>
      </c>
      <c r="C1081" s="975" t="s">
        <v>204</v>
      </c>
      <c r="D1081" s="976" t="s">
        <v>205</v>
      </c>
      <c r="E1081" s="1169" t="s">
        <v>206</v>
      </c>
      <c r="F1081" s="978" t="s">
        <v>979</v>
      </c>
    </row>
    <row r="1082" spans="1:6" x14ac:dyDescent="0.3">
      <c r="A1082" s="979"/>
      <c r="B1082" s="980"/>
      <c r="C1082" s="981"/>
      <c r="D1082" s="982"/>
      <c r="E1082" s="983"/>
      <c r="F1082" s="249"/>
    </row>
    <row r="1083" spans="1:6" x14ac:dyDescent="0.3">
      <c r="A1083" s="984"/>
      <c r="B1083" s="985" t="s">
        <v>283</v>
      </c>
      <c r="C1083" s="986"/>
      <c r="D1083" s="987"/>
      <c r="E1083" s="988"/>
      <c r="F1083" s="249"/>
    </row>
    <row r="1084" spans="1:6" x14ac:dyDescent="0.3">
      <c r="A1084" s="984"/>
      <c r="B1084" s="985"/>
      <c r="C1084" s="986"/>
      <c r="D1084" s="987"/>
      <c r="E1084" s="988"/>
      <c r="F1084" s="249"/>
    </row>
    <row r="1085" spans="1:6" x14ac:dyDescent="0.3">
      <c r="A1085" s="984"/>
      <c r="B1085" s="985" t="s">
        <v>284</v>
      </c>
      <c r="C1085" s="986"/>
      <c r="D1085" s="987"/>
      <c r="E1085" s="988"/>
      <c r="F1085" s="249"/>
    </row>
    <row r="1086" spans="1:6" x14ac:dyDescent="0.3">
      <c r="A1086" s="984"/>
      <c r="B1086" s="985"/>
      <c r="C1086" s="986"/>
      <c r="D1086" s="987"/>
      <c r="E1086" s="988"/>
      <c r="F1086" s="249"/>
    </row>
    <row r="1087" spans="1:6" x14ac:dyDescent="0.3">
      <c r="A1087" s="984"/>
      <c r="B1087" s="1031" t="s">
        <v>287</v>
      </c>
      <c r="C1087" s="986"/>
      <c r="D1087" s="987"/>
      <c r="E1087" s="1258"/>
      <c r="F1087" s="249"/>
    </row>
    <row r="1088" spans="1:6" x14ac:dyDescent="0.3">
      <c r="A1088" s="984"/>
      <c r="B1088" s="1049"/>
      <c r="C1088" s="986"/>
      <c r="D1088" s="987"/>
      <c r="E1088" s="1258"/>
      <c r="F1088" s="249"/>
    </row>
    <row r="1089" spans="1:6" ht="39.6" x14ac:dyDescent="0.3">
      <c r="A1089" s="984" t="s">
        <v>20</v>
      </c>
      <c r="B1089" s="1050" t="s">
        <v>439</v>
      </c>
      <c r="C1089" s="986" t="s">
        <v>260</v>
      </c>
      <c r="D1089" s="987">
        <v>6</v>
      </c>
      <c r="E1089" s="1260"/>
      <c r="F1089" s="1263">
        <f>D1089*E1089</f>
        <v>0</v>
      </c>
    </row>
    <row r="1090" spans="1:6" x14ac:dyDescent="0.3">
      <c r="A1090" s="989"/>
      <c r="B1090" s="1032"/>
      <c r="C1090" s="405"/>
      <c r="D1090" s="991"/>
      <c r="E1090" s="1257"/>
      <c r="F1090" s="251"/>
    </row>
    <row r="1091" spans="1:6" x14ac:dyDescent="0.3">
      <c r="A1091" s="989"/>
      <c r="B1091" s="1022" t="s">
        <v>289</v>
      </c>
      <c r="C1091" s="405"/>
      <c r="D1091" s="991"/>
      <c r="E1091" s="1257"/>
      <c r="F1091" s="251"/>
    </row>
    <row r="1092" spans="1:6" x14ac:dyDescent="0.3">
      <c r="A1092" s="992"/>
      <c r="B1092" s="993"/>
      <c r="C1092" s="405"/>
      <c r="D1092" s="991"/>
      <c r="E1092" s="1257"/>
      <c r="F1092" s="251"/>
    </row>
    <row r="1093" spans="1:6" ht="26.4" x14ac:dyDescent="0.3">
      <c r="A1093" s="992" t="s">
        <v>25</v>
      </c>
      <c r="B1093" s="1042" t="s">
        <v>511</v>
      </c>
      <c r="C1093" s="405" t="s">
        <v>207</v>
      </c>
      <c r="D1093" s="991">
        <v>2</v>
      </c>
      <c r="E1093" s="175"/>
      <c r="F1093" s="248">
        <f>D1093*E1093</f>
        <v>0</v>
      </c>
    </row>
    <row r="1094" spans="1:6" x14ac:dyDescent="0.3">
      <c r="A1094" s="992"/>
      <c r="B1094" s="993"/>
      <c r="C1094" s="405"/>
      <c r="D1094" s="991"/>
      <c r="E1094" s="1257"/>
      <c r="F1094" s="251"/>
    </row>
    <row r="1095" spans="1:6" x14ac:dyDescent="0.3">
      <c r="A1095" s="992"/>
      <c r="B1095" s="996" t="s">
        <v>291</v>
      </c>
      <c r="C1095" s="405"/>
      <c r="D1095" s="991"/>
      <c r="E1095" s="1257"/>
      <c r="F1095" s="251"/>
    </row>
    <row r="1096" spans="1:6" x14ac:dyDescent="0.3">
      <c r="A1096" s="992"/>
      <c r="B1096" s="995"/>
      <c r="C1096" s="405"/>
      <c r="D1096" s="991"/>
      <c r="E1096" s="1257"/>
      <c r="F1096" s="251"/>
    </row>
    <row r="1097" spans="1:6" x14ac:dyDescent="0.3">
      <c r="A1097" s="992" t="s">
        <v>28</v>
      </c>
      <c r="B1097" s="1051" t="s">
        <v>496</v>
      </c>
      <c r="C1097" s="405" t="s">
        <v>207</v>
      </c>
      <c r="D1097" s="991">
        <v>2</v>
      </c>
      <c r="E1097" s="175"/>
      <c r="F1097" s="248">
        <f>D1097*E1097</f>
        <v>0</v>
      </c>
    </row>
    <row r="1098" spans="1:6" x14ac:dyDescent="0.3">
      <c r="A1098" s="992"/>
      <c r="B1098" s="1042"/>
      <c r="C1098" s="405"/>
      <c r="D1098" s="991"/>
      <c r="E1098" s="1257"/>
      <c r="F1098" s="251"/>
    </row>
    <row r="1099" spans="1:6" x14ac:dyDescent="0.3">
      <c r="A1099" s="992"/>
      <c r="B1099" s="1044" t="s">
        <v>613</v>
      </c>
      <c r="C1099" s="405"/>
      <c r="D1099" s="991"/>
      <c r="E1099" s="1257"/>
      <c r="F1099" s="251"/>
    </row>
    <row r="1100" spans="1:6" x14ac:dyDescent="0.3">
      <c r="A1100" s="992"/>
      <c r="B1100" s="1045"/>
      <c r="C1100" s="405"/>
      <c r="D1100" s="991"/>
      <c r="E1100" s="1257"/>
      <c r="F1100" s="251"/>
    </row>
    <row r="1101" spans="1:6" ht="105.6" x14ac:dyDescent="0.3">
      <c r="A1101" s="992" t="s">
        <v>31</v>
      </c>
      <c r="B1101" s="1045" t="s">
        <v>614</v>
      </c>
      <c r="C1101" s="405" t="s">
        <v>207</v>
      </c>
      <c r="D1101" s="991">
        <v>7</v>
      </c>
      <c r="E1101" s="175"/>
      <c r="F1101" s="248">
        <f>D1101*E1101</f>
        <v>0</v>
      </c>
    </row>
    <row r="1102" spans="1:6" x14ac:dyDescent="0.3">
      <c r="A1102" s="992"/>
      <c r="B1102" s="995"/>
      <c r="C1102" s="405"/>
      <c r="D1102" s="991"/>
      <c r="E1102" s="1257"/>
      <c r="F1102" s="251"/>
    </row>
    <row r="1103" spans="1:6" x14ac:dyDescent="0.3">
      <c r="A1103" s="992"/>
      <c r="B1103" s="1044" t="s">
        <v>615</v>
      </c>
      <c r="C1103" s="405"/>
      <c r="D1103" s="991"/>
      <c r="E1103" s="1257"/>
      <c r="F1103" s="251"/>
    </row>
    <row r="1104" spans="1:6" x14ac:dyDescent="0.3">
      <c r="A1104" s="992"/>
      <c r="B1104" s="1045"/>
      <c r="C1104" s="405"/>
      <c r="D1104" s="991"/>
      <c r="E1104" s="1257"/>
      <c r="F1104" s="251"/>
    </row>
    <row r="1105" spans="1:6" ht="26.4" x14ac:dyDescent="0.3">
      <c r="A1105" s="992" t="s">
        <v>44</v>
      </c>
      <c r="B1105" s="1045" t="s">
        <v>616</v>
      </c>
      <c r="C1105" s="405" t="s">
        <v>207</v>
      </c>
      <c r="D1105" s="991">
        <v>13</v>
      </c>
      <c r="E1105" s="175"/>
      <c r="F1105" s="248">
        <f>D1105*E1105</f>
        <v>0</v>
      </c>
    </row>
    <row r="1106" spans="1:6" x14ac:dyDescent="0.3">
      <c r="A1106" s="992"/>
      <c r="B1106" s="1040"/>
      <c r="C1106" s="405"/>
      <c r="D1106" s="991"/>
      <c r="E1106" s="1257"/>
      <c r="F1106" s="251"/>
    </row>
    <row r="1107" spans="1:6" x14ac:dyDescent="0.3">
      <c r="A1107" s="992"/>
      <c r="B1107" s="1040"/>
      <c r="C1107" s="405"/>
      <c r="D1107" s="991"/>
      <c r="E1107" s="1257"/>
      <c r="F1107" s="251"/>
    </row>
    <row r="1108" spans="1:6" x14ac:dyDescent="0.3">
      <c r="A1108" s="992"/>
      <c r="B1108" s="1040"/>
      <c r="C1108" s="405"/>
      <c r="D1108" s="991"/>
      <c r="E1108" s="1257"/>
      <c r="F1108" s="251"/>
    </row>
    <row r="1109" spans="1:6" x14ac:dyDescent="0.3">
      <c r="A1109" s="992"/>
      <c r="B1109" s="1040"/>
      <c r="C1109" s="405"/>
      <c r="D1109" s="991"/>
      <c r="E1109" s="1257"/>
      <c r="F1109" s="251"/>
    </row>
    <row r="1110" spans="1:6" x14ac:dyDescent="0.3">
      <c r="A1110" s="992"/>
      <c r="B1110" s="1040"/>
      <c r="C1110" s="405"/>
      <c r="D1110" s="991"/>
      <c r="E1110" s="1257"/>
      <c r="F1110" s="251"/>
    </row>
    <row r="1111" spans="1:6" x14ac:dyDescent="0.3">
      <c r="A1111" s="992"/>
      <c r="B1111" s="1040"/>
      <c r="C1111" s="405"/>
      <c r="D1111" s="991"/>
      <c r="E1111" s="1257"/>
      <c r="F1111" s="251"/>
    </row>
    <row r="1112" spans="1:6" x14ac:dyDescent="0.3">
      <c r="A1112" s="992"/>
      <c r="B1112" s="1041"/>
      <c r="C1112" s="405"/>
      <c r="D1112" s="991"/>
      <c r="E1112" s="1257"/>
      <c r="F1112" s="251"/>
    </row>
    <row r="1113" spans="1:6" x14ac:dyDescent="0.3">
      <c r="A1113" s="992"/>
      <c r="B1113" s="1042"/>
      <c r="C1113" s="405"/>
      <c r="D1113" s="991"/>
      <c r="E1113" s="250"/>
      <c r="F1113" s="251"/>
    </row>
    <row r="1114" spans="1:6" x14ac:dyDescent="0.3">
      <c r="A1114" s="992"/>
      <c r="B1114" s="1041"/>
      <c r="C1114" s="405"/>
      <c r="D1114" s="991"/>
      <c r="E1114" s="250"/>
      <c r="F1114" s="251"/>
    </row>
    <row r="1115" spans="1:6" x14ac:dyDescent="0.3">
      <c r="A1115" s="992"/>
      <c r="B1115" s="1042"/>
      <c r="C1115" s="405"/>
      <c r="D1115" s="991"/>
      <c r="E1115" s="250"/>
      <c r="F1115" s="251"/>
    </row>
    <row r="1116" spans="1:6" x14ac:dyDescent="0.3">
      <c r="A1116" s="992"/>
      <c r="B1116" s="1041"/>
      <c r="C1116" s="405"/>
      <c r="D1116" s="991"/>
      <c r="E1116" s="250"/>
      <c r="F1116" s="251"/>
    </row>
    <row r="1117" spans="1:6" x14ac:dyDescent="0.3">
      <c r="A1117" s="992"/>
      <c r="B1117" s="995"/>
      <c r="C1117" s="405"/>
      <c r="D1117" s="991"/>
      <c r="E1117" s="250"/>
      <c r="F1117" s="251"/>
    </row>
    <row r="1118" spans="1:6" x14ac:dyDescent="0.3">
      <c r="A1118" s="992"/>
      <c r="B1118" s="995"/>
      <c r="C1118" s="405"/>
      <c r="D1118" s="991"/>
      <c r="E1118" s="250"/>
      <c r="F1118" s="251"/>
    </row>
    <row r="1119" spans="1:6" x14ac:dyDescent="0.3">
      <c r="A1119" s="992"/>
      <c r="B1119" s="996"/>
      <c r="C1119" s="405"/>
      <c r="D1119" s="991"/>
      <c r="E1119" s="250"/>
      <c r="F1119" s="251"/>
    </row>
    <row r="1120" spans="1:6" x14ac:dyDescent="0.3">
      <c r="A1120" s="997"/>
      <c r="B1120" s="996"/>
      <c r="C1120" s="999"/>
      <c r="D1120" s="1000"/>
      <c r="E1120" s="250"/>
      <c r="F1120" s="251"/>
    </row>
    <row r="1121" spans="1:6" x14ac:dyDescent="0.3">
      <c r="A1121" s="1402"/>
      <c r="B1121" s="1403" t="s">
        <v>285</v>
      </c>
      <c r="C1121" s="1404"/>
      <c r="D1121" s="1405"/>
      <c r="E1121" s="1406"/>
      <c r="F1121" s="1407"/>
    </row>
    <row r="1122" spans="1:6" ht="15" thickBot="1" x14ac:dyDescent="0.35">
      <c r="A1122" s="1396"/>
      <c r="B1122" s="1408" t="s">
        <v>286</v>
      </c>
      <c r="C1122" s="1398"/>
      <c r="D1122" s="1399" t="s">
        <v>18</v>
      </c>
      <c r="E1122" s="1400"/>
      <c r="F1122" s="1401">
        <f>SUM(F1082:F1120)</f>
        <v>0</v>
      </c>
    </row>
    <row r="1123" spans="1:6" ht="15" thickTop="1" x14ac:dyDescent="0.3">
      <c r="E1123" s="972"/>
    </row>
    <row r="1124" spans="1:6" ht="15" thickBot="1" x14ac:dyDescent="0.35">
      <c r="E1124" s="972"/>
    </row>
    <row r="1125" spans="1:6" ht="15" thickTop="1" x14ac:dyDescent="0.3">
      <c r="A1125" s="973" t="s">
        <v>202</v>
      </c>
      <c r="B1125" s="974" t="s">
        <v>203</v>
      </c>
      <c r="C1125" s="975" t="s">
        <v>204</v>
      </c>
      <c r="D1125" s="976" t="s">
        <v>205</v>
      </c>
      <c r="E1125" s="1169" t="s">
        <v>206</v>
      </c>
      <c r="F1125" s="978" t="s">
        <v>979</v>
      </c>
    </row>
    <row r="1126" spans="1:6" x14ac:dyDescent="0.3">
      <c r="A1126" s="979"/>
      <c r="B1126" s="980"/>
      <c r="C1126" s="981"/>
      <c r="D1126" s="982"/>
      <c r="E1126" s="983"/>
      <c r="F1126" s="249"/>
    </row>
    <row r="1127" spans="1:6" x14ac:dyDescent="0.3">
      <c r="A1127" s="984"/>
      <c r="B1127" s="985" t="s">
        <v>293</v>
      </c>
      <c r="C1127" s="986"/>
      <c r="D1127" s="987"/>
      <c r="E1127" s="988"/>
      <c r="F1127" s="249"/>
    </row>
    <row r="1128" spans="1:6" x14ac:dyDescent="0.3">
      <c r="A1128" s="984"/>
      <c r="B1128" s="985"/>
      <c r="C1128" s="986"/>
      <c r="D1128" s="987"/>
      <c r="E1128" s="1258"/>
      <c r="F1128" s="249"/>
    </row>
    <row r="1129" spans="1:6" x14ac:dyDescent="0.3">
      <c r="A1129" s="984"/>
      <c r="B1129" s="985" t="s">
        <v>294</v>
      </c>
      <c r="C1129" s="986"/>
      <c r="D1129" s="987"/>
      <c r="E1129" s="1258"/>
      <c r="F1129" s="249"/>
    </row>
    <row r="1130" spans="1:6" x14ac:dyDescent="0.3">
      <c r="A1130" s="984"/>
      <c r="B1130" s="985"/>
      <c r="C1130" s="986"/>
      <c r="D1130" s="987"/>
      <c r="E1130" s="1258"/>
      <c r="F1130" s="249"/>
    </row>
    <row r="1131" spans="1:6" x14ac:dyDescent="0.3">
      <c r="A1131" s="984"/>
      <c r="B1131" s="1054" t="s">
        <v>295</v>
      </c>
      <c r="C1131" s="986"/>
      <c r="D1131" s="987"/>
      <c r="E1131" s="1258"/>
      <c r="F1131" s="249"/>
    </row>
    <row r="1132" spans="1:6" x14ac:dyDescent="0.3">
      <c r="A1132" s="984"/>
      <c r="B1132" s="1049"/>
      <c r="C1132" s="986"/>
      <c r="D1132" s="987"/>
      <c r="E1132" s="1258"/>
      <c r="F1132" s="249"/>
    </row>
    <row r="1133" spans="1:6" x14ac:dyDescent="0.3">
      <c r="A1133" s="984"/>
      <c r="B1133" s="1055" t="s">
        <v>296</v>
      </c>
      <c r="C1133" s="986"/>
      <c r="D1133" s="987"/>
      <c r="E1133" s="1258"/>
      <c r="F1133" s="249"/>
    </row>
    <row r="1134" spans="1:6" x14ac:dyDescent="0.3">
      <c r="A1134" s="989"/>
      <c r="B1134" s="1056"/>
      <c r="C1134" s="405"/>
      <c r="D1134" s="991"/>
      <c r="E1134" s="1257"/>
      <c r="F1134" s="251"/>
    </row>
    <row r="1135" spans="1:6" x14ac:dyDescent="0.3">
      <c r="A1135" s="989" t="s">
        <v>20</v>
      </c>
      <c r="B1135" s="1050" t="s">
        <v>533</v>
      </c>
      <c r="C1135" s="405" t="s">
        <v>207</v>
      </c>
      <c r="D1135" s="991">
        <v>50</v>
      </c>
      <c r="E1135" s="175"/>
      <c r="F1135" s="248">
        <f>D1135*E1135</f>
        <v>0</v>
      </c>
    </row>
    <row r="1136" spans="1:6" x14ac:dyDescent="0.3">
      <c r="A1136" s="992"/>
      <c r="B1136" s="993"/>
      <c r="C1136" s="405"/>
      <c r="D1136" s="991"/>
      <c r="E1136" s="1257"/>
      <c r="F1136" s="251"/>
    </row>
    <row r="1137" spans="1:6" x14ac:dyDescent="0.3">
      <c r="A1137" s="992"/>
      <c r="B1137" s="1058" t="s">
        <v>507</v>
      </c>
      <c r="C1137" s="405"/>
      <c r="D1137" s="991"/>
      <c r="E1137" s="1257"/>
      <c r="F1137" s="251"/>
    </row>
    <row r="1138" spans="1:6" x14ac:dyDescent="0.3">
      <c r="A1138" s="992"/>
      <c r="B1138" s="993"/>
      <c r="C1138" s="405"/>
      <c r="D1138" s="991"/>
      <c r="E1138" s="1257"/>
      <c r="F1138" s="251"/>
    </row>
    <row r="1139" spans="1:6" ht="66" x14ac:dyDescent="0.3">
      <c r="A1139" s="992" t="s">
        <v>25</v>
      </c>
      <c r="B1139" s="1042" t="s">
        <v>534</v>
      </c>
      <c r="C1139" s="405" t="s">
        <v>207</v>
      </c>
      <c r="D1139" s="991">
        <f>D1135</f>
        <v>50</v>
      </c>
      <c r="E1139" s="175"/>
      <c r="F1139" s="248">
        <f>D1139*E1139</f>
        <v>0</v>
      </c>
    </row>
    <row r="1140" spans="1:6" x14ac:dyDescent="0.3">
      <c r="A1140" s="992"/>
      <c r="B1140" s="995"/>
      <c r="C1140" s="405"/>
      <c r="D1140" s="991"/>
      <c r="E1140" s="1257"/>
      <c r="F1140" s="251"/>
    </row>
    <row r="1141" spans="1:6" x14ac:dyDescent="0.3">
      <c r="A1141" s="992" t="s">
        <v>28</v>
      </c>
      <c r="B1141" s="1051" t="s">
        <v>390</v>
      </c>
      <c r="C1141" s="405" t="s">
        <v>260</v>
      </c>
      <c r="D1141" s="991">
        <f>49+6+23</f>
        <v>78</v>
      </c>
      <c r="E1141" s="175"/>
      <c r="F1141" s="248">
        <f>D1141*E1141</f>
        <v>0</v>
      </c>
    </row>
    <row r="1142" spans="1:6" x14ac:dyDescent="0.3">
      <c r="A1142" s="992"/>
      <c r="B1142" s="1042"/>
      <c r="C1142" s="405"/>
      <c r="D1142" s="991"/>
      <c r="E1142" s="1257"/>
      <c r="F1142" s="251"/>
    </row>
    <row r="1143" spans="1:6" x14ac:dyDescent="0.3">
      <c r="A1143" s="992"/>
      <c r="B1143" s="1174" t="s">
        <v>305</v>
      </c>
      <c r="C1143" s="405"/>
      <c r="D1143" s="991"/>
      <c r="E1143" s="1257"/>
      <c r="F1143" s="251"/>
    </row>
    <row r="1144" spans="1:6" x14ac:dyDescent="0.3">
      <c r="A1144" s="992"/>
      <c r="B1144" s="1040"/>
      <c r="C1144" s="405"/>
      <c r="D1144" s="991"/>
      <c r="E1144" s="1257"/>
      <c r="F1144" s="251"/>
    </row>
    <row r="1145" spans="1:6" x14ac:dyDescent="0.3">
      <c r="A1145" s="992"/>
      <c r="B1145" s="1061" t="s">
        <v>306</v>
      </c>
      <c r="C1145" s="405"/>
      <c r="D1145" s="991"/>
      <c r="E1145" s="1257"/>
      <c r="F1145" s="251"/>
    </row>
    <row r="1146" spans="1:6" x14ac:dyDescent="0.3">
      <c r="A1146" s="992"/>
      <c r="B1146" s="1062"/>
      <c r="C1146" s="405"/>
      <c r="D1146" s="991"/>
      <c r="E1146" s="1257"/>
      <c r="F1146" s="251"/>
    </row>
    <row r="1147" spans="1:6" ht="26.4" x14ac:dyDescent="0.3">
      <c r="A1147" s="992" t="s">
        <v>60</v>
      </c>
      <c r="B1147" s="1062" t="s">
        <v>307</v>
      </c>
      <c r="C1147" s="405" t="s">
        <v>207</v>
      </c>
      <c r="D1147" s="991">
        <f>D957*2</f>
        <v>184</v>
      </c>
      <c r="E1147" s="175"/>
      <c r="F1147" s="248">
        <f>D1147*E1147</f>
        <v>0</v>
      </c>
    </row>
    <row r="1148" spans="1:6" x14ac:dyDescent="0.3">
      <c r="A1148" s="992"/>
      <c r="B1148" s="995"/>
      <c r="C1148" s="405"/>
      <c r="D1148" s="991"/>
      <c r="E1148" s="1257"/>
      <c r="F1148" s="251"/>
    </row>
    <row r="1149" spans="1:6" ht="26.4" x14ac:dyDescent="0.3">
      <c r="A1149" s="992"/>
      <c r="B1149" s="996" t="s">
        <v>308</v>
      </c>
      <c r="C1149" s="405"/>
      <c r="D1149" s="991"/>
      <c r="E1149" s="1257"/>
      <c r="F1149" s="251"/>
    </row>
    <row r="1150" spans="1:6" x14ac:dyDescent="0.3">
      <c r="A1150" s="992"/>
      <c r="B1150" s="995"/>
      <c r="C1150" s="405"/>
      <c r="D1150" s="991"/>
      <c r="E1150" s="1257"/>
      <c r="F1150" s="251"/>
    </row>
    <row r="1151" spans="1:6" x14ac:dyDescent="0.3">
      <c r="A1151" s="997" t="s">
        <v>455</v>
      </c>
      <c r="B1151" s="995" t="s">
        <v>309</v>
      </c>
      <c r="C1151" s="999" t="s">
        <v>207</v>
      </c>
      <c r="D1151" s="1000">
        <f>D1147</f>
        <v>184</v>
      </c>
      <c r="E1151" s="175"/>
      <c r="F1151" s="248">
        <f>D1151*E1151</f>
        <v>0</v>
      </c>
    </row>
    <row r="1152" spans="1:6" x14ac:dyDescent="0.3">
      <c r="A1152" s="997"/>
      <c r="B1152" s="995"/>
      <c r="C1152" s="999"/>
      <c r="D1152" s="1000"/>
      <c r="E1152" s="1259"/>
      <c r="F1152" s="251"/>
    </row>
    <row r="1153" spans="1:6" x14ac:dyDescent="0.3">
      <c r="A1153" s="992"/>
      <c r="B1153" s="1046" t="s">
        <v>312</v>
      </c>
      <c r="C1153" s="405"/>
      <c r="D1153" s="991"/>
      <c r="E1153" s="1257"/>
      <c r="F1153" s="251"/>
    </row>
    <row r="1154" spans="1:6" x14ac:dyDescent="0.3">
      <c r="A1154" s="992"/>
      <c r="B1154" s="993"/>
      <c r="C1154" s="405"/>
      <c r="D1154" s="991"/>
      <c r="E1154" s="1257"/>
      <c r="F1154" s="251"/>
    </row>
    <row r="1155" spans="1:6" x14ac:dyDescent="0.3">
      <c r="A1155" s="992" t="s">
        <v>456</v>
      </c>
      <c r="B1155" s="1041" t="s">
        <v>313</v>
      </c>
      <c r="C1155" s="405" t="s">
        <v>207</v>
      </c>
      <c r="D1155" s="991">
        <f>5+8</f>
        <v>13</v>
      </c>
      <c r="E1155" s="175"/>
      <c r="F1155" s="248">
        <f>D1155*E1155</f>
        <v>0</v>
      </c>
    </row>
    <row r="1156" spans="1:6" x14ac:dyDescent="0.3">
      <c r="A1156" s="997"/>
      <c r="B1156" s="995"/>
      <c r="C1156" s="999"/>
      <c r="D1156" s="1000"/>
      <c r="E1156" s="1259"/>
      <c r="F1156" s="251"/>
    </row>
    <row r="1157" spans="1:6" x14ac:dyDescent="0.3">
      <c r="A1157" s="992"/>
      <c r="B1157" s="1046" t="s">
        <v>314</v>
      </c>
      <c r="C1157" s="405"/>
      <c r="D1157" s="991"/>
      <c r="E1157" s="1257"/>
      <c r="F1157" s="251"/>
    </row>
    <row r="1158" spans="1:6" x14ac:dyDescent="0.3">
      <c r="A1158" s="992"/>
      <c r="B1158" s="1041"/>
      <c r="C1158" s="405"/>
      <c r="D1158" s="991"/>
      <c r="E1158" s="1257"/>
      <c r="F1158" s="251"/>
    </row>
    <row r="1159" spans="1:6" ht="26.4" x14ac:dyDescent="0.3">
      <c r="A1159" s="992" t="s">
        <v>457</v>
      </c>
      <c r="B1159" s="1041" t="s">
        <v>315</v>
      </c>
      <c r="C1159" s="405" t="s">
        <v>207</v>
      </c>
      <c r="D1159" s="991">
        <f>D1155</f>
        <v>13</v>
      </c>
      <c r="E1159" s="175"/>
      <c r="F1159" s="248">
        <f>D1159*E1159</f>
        <v>0</v>
      </c>
    </row>
    <row r="1160" spans="1:6" x14ac:dyDescent="0.3">
      <c r="A1160" s="992"/>
      <c r="B1160" s="1062"/>
      <c r="C1160" s="405"/>
      <c r="D1160" s="991"/>
      <c r="E1160" s="1257"/>
      <c r="F1160" s="251"/>
    </row>
    <row r="1161" spans="1:6" x14ac:dyDescent="0.3">
      <c r="A1161" s="992"/>
      <c r="B1161" s="1065" t="s">
        <v>316</v>
      </c>
      <c r="C1161" s="1025"/>
      <c r="D1161" s="991"/>
      <c r="E1161" s="1257"/>
      <c r="F1161" s="251"/>
    </row>
    <row r="1162" spans="1:6" x14ac:dyDescent="0.3">
      <c r="A1162" s="992"/>
      <c r="B1162" s="1066"/>
      <c r="C1162" s="1025"/>
      <c r="D1162" s="991"/>
      <c r="E1162" s="1257"/>
      <c r="F1162" s="251"/>
    </row>
    <row r="1163" spans="1:6" x14ac:dyDescent="0.3">
      <c r="A1163" s="992" t="s">
        <v>458</v>
      </c>
      <c r="B1163" s="1043" t="s">
        <v>317</v>
      </c>
      <c r="C1163" s="1025" t="s">
        <v>260</v>
      </c>
      <c r="D1163" s="991">
        <v>3</v>
      </c>
      <c r="E1163" s="175"/>
      <c r="F1163" s="248">
        <f>D1163*E1163</f>
        <v>0</v>
      </c>
    </row>
    <row r="1164" spans="1:6" x14ac:dyDescent="0.3">
      <c r="A1164" s="992"/>
      <c r="B1164" s="1043"/>
      <c r="C1164" s="1025"/>
      <c r="D1164" s="991"/>
      <c r="E1164" s="1259"/>
      <c r="F1164" s="251"/>
    </row>
    <row r="1165" spans="1:6" x14ac:dyDescent="0.3">
      <c r="A1165" s="992"/>
      <c r="B1165" s="1043"/>
      <c r="C1165" s="1025"/>
      <c r="D1165" s="991"/>
      <c r="E1165" s="1259"/>
      <c r="F1165" s="251"/>
    </row>
    <row r="1166" spans="1:6" x14ac:dyDescent="0.3">
      <c r="A1166" s="992"/>
      <c r="B1166" s="1043"/>
      <c r="C1166" s="1025"/>
      <c r="D1166" s="991"/>
      <c r="E1166" s="1259"/>
      <c r="F1166" s="251"/>
    </row>
    <row r="1167" spans="1:6" x14ac:dyDescent="0.3">
      <c r="A1167" s="992"/>
      <c r="B1167" s="1043"/>
      <c r="C1167" s="1025"/>
      <c r="D1167" s="991"/>
      <c r="E1167" s="1259"/>
      <c r="F1167" s="251"/>
    </row>
    <row r="1168" spans="1:6" x14ac:dyDescent="0.3">
      <c r="A1168" s="989"/>
      <c r="B1168" s="1023"/>
      <c r="C1168" s="499"/>
      <c r="D1168" s="1001"/>
      <c r="E1168" s="988"/>
      <c r="F1168" s="1002"/>
    </row>
    <row r="1169" spans="1:6" ht="15" thickBot="1" x14ac:dyDescent="0.35">
      <c r="A1169" s="1396"/>
      <c r="B1169" s="1397" t="s">
        <v>236</v>
      </c>
      <c r="C1169" s="1398"/>
      <c r="D1169" s="1399" t="s">
        <v>18</v>
      </c>
      <c r="E1169" s="1400"/>
      <c r="F1169" s="1401">
        <f>SUM(F1126:F1167)</f>
        <v>0</v>
      </c>
    </row>
    <row r="1170" spans="1:6" ht="15" thickTop="1" x14ac:dyDescent="0.3">
      <c r="E1170" s="972"/>
    </row>
    <row r="1171" spans="1:6" ht="15" thickBot="1" x14ac:dyDescent="0.35">
      <c r="E1171" s="972"/>
    </row>
    <row r="1172" spans="1:6" ht="15" thickTop="1" x14ac:dyDescent="0.3">
      <c r="A1172" s="973" t="s">
        <v>202</v>
      </c>
      <c r="B1172" s="974" t="s">
        <v>203</v>
      </c>
      <c r="C1172" s="975" t="s">
        <v>204</v>
      </c>
      <c r="D1172" s="976" t="s">
        <v>205</v>
      </c>
      <c r="E1172" s="1169" t="s">
        <v>206</v>
      </c>
      <c r="F1172" s="978" t="s">
        <v>979</v>
      </c>
    </row>
    <row r="1173" spans="1:6" x14ac:dyDescent="0.3">
      <c r="A1173" s="984"/>
      <c r="B1173" s="985" t="s">
        <v>293</v>
      </c>
      <c r="C1173" s="986"/>
      <c r="D1173" s="987"/>
      <c r="E1173" s="988"/>
      <c r="F1173" s="249"/>
    </row>
    <row r="1174" spans="1:6" x14ac:dyDescent="0.3">
      <c r="A1174" s="984"/>
      <c r="B1174" s="985"/>
      <c r="C1174" s="986"/>
      <c r="D1174" s="987"/>
      <c r="E1174" s="988"/>
      <c r="F1174" s="249"/>
    </row>
    <row r="1175" spans="1:6" x14ac:dyDescent="0.3">
      <c r="A1175" s="984"/>
      <c r="B1175" s="985" t="s">
        <v>310</v>
      </c>
      <c r="C1175" s="986"/>
      <c r="D1175" s="987"/>
      <c r="E1175" s="988"/>
      <c r="F1175" s="249"/>
    </row>
    <row r="1176" spans="1:6" x14ac:dyDescent="0.3">
      <c r="A1176" s="984"/>
      <c r="B1176" s="985"/>
      <c r="C1176" s="986"/>
      <c r="D1176" s="987"/>
      <c r="E1176" s="988"/>
      <c r="F1176" s="249"/>
    </row>
    <row r="1177" spans="1:6" x14ac:dyDescent="0.3">
      <c r="A1177" s="984"/>
      <c r="B1177" s="1008" t="s">
        <v>238</v>
      </c>
      <c r="C1177" s="986"/>
      <c r="D1177" s="987"/>
      <c r="E1177" s="988"/>
      <c r="F1177" s="1263">
        <f>F1169</f>
        <v>0</v>
      </c>
    </row>
    <row r="1178" spans="1:6" x14ac:dyDescent="0.3">
      <c r="A1178" s="984"/>
      <c r="B1178" s="1010"/>
      <c r="C1178" s="986"/>
      <c r="D1178" s="987"/>
      <c r="E1178" s="988"/>
      <c r="F1178" s="249"/>
    </row>
    <row r="1179" spans="1:6" x14ac:dyDescent="0.3">
      <c r="A1179" s="992"/>
      <c r="B1179" s="1062"/>
      <c r="C1179" s="405"/>
      <c r="D1179" s="991"/>
      <c r="E1179" s="250"/>
      <c r="F1179" s="251"/>
    </row>
    <row r="1180" spans="1:6" x14ac:dyDescent="0.3">
      <c r="A1180" s="992"/>
      <c r="B1180" s="1067" t="s">
        <v>318</v>
      </c>
      <c r="C1180" s="405"/>
      <c r="D1180" s="991"/>
      <c r="E1180" s="250"/>
      <c r="F1180" s="251"/>
    </row>
    <row r="1181" spans="1:6" x14ac:dyDescent="0.3">
      <c r="A1181" s="992"/>
      <c r="B1181" s="1062"/>
      <c r="C1181" s="405"/>
      <c r="D1181" s="991"/>
      <c r="E1181" s="250"/>
      <c r="F1181" s="251"/>
    </row>
    <row r="1182" spans="1:6" x14ac:dyDescent="0.3">
      <c r="A1182" s="992"/>
      <c r="B1182" s="1061" t="s">
        <v>319</v>
      </c>
      <c r="C1182" s="405"/>
      <c r="D1182" s="991"/>
      <c r="E1182" s="250"/>
      <c r="F1182" s="251"/>
    </row>
    <row r="1183" spans="1:6" x14ac:dyDescent="0.3">
      <c r="A1183" s="992"/>
      <c r="B1183" s="1062"/>
      <c r="C1183" s="405"/>
      <c r="D1183" s="991"/>
      <c r="E1183" s="250"/>
      <c r="F1183" s="251"/>
    </row>
    <row r="1184" spans="1:6" ht="66" x14ac:dyDescent="0.3">
      <c r="A1184" s="992" t="s">
        <v>20</v>
      </c>
      <c r="B1184" s="1062" t="s">
        <v>332</v>
      </c>
      <c r="C1184" s="405" t="s">
        <v>207</v>
      </c>
      <c r="D1184" s="991">
        <v>50</v>
      </c>
      <c r="E1184" s="175"/>
      <c r="F1184" s="248">
        <f>D1184*E1184</f>
        <v>0</v>
      </c>
    </row>
    <row r="1185" spans="1:6" x14ac:dyDescent="0.3">
      <c r="A1185" s="992"/>
      <c r="B1185" s="1040"/>
      <c r="C1185" s="405"/>
      <c r="D1185" s="991"/>
      <c r="E1185" s="1257"/>
      <c r="F1185" s="251"/>
    </row>
    <row r="1186" spans="1:6" x14ac:dyDescent="0.3">
      <c r="A1186" s="992"/>
      <c r="B1186" s="1034" t="s">
        <v>320</v>
      </c>
      <c r="C1186" s="405"/>
      <c r="D1186" s="991"/>
      <c r="E1186" s="1257"/>
      <c r="F1186" s="251"/>
    </row>
    <row r="1187" spans="1:6" x14ac:dyDescent="0.3">
      <c r="A1187" s="992"/>
      <c r="B1187" s="1048"/>
      <c r="C1187" s="405"/>
      <c r="D1187" s="991"/>
      <c r="E1187" s="1257"/>
      <c r="F1187" s="251"/>
    </row>
    <row r="1188" spans="1:6" ht="52.8" x14ac:dyDescent="0.3">
      <c r="A1188" s="992" t="s">
        <v>25</v>
      </c>
      <c r="B1188" s="1057" t="s">
        <v>512</v>
      </c>
      <c r="C1188" s="405" t="s">
        <v>207</v>
      </c>
      <c r="D1188" s="991">
        <v>25</v>
      </c>
      <c r="E1188" s="1268"/>
      <c r="F1188" s="248">
        <f>D1188*E1188</f>
        <v>0</v>
      </c>
    </row>
    <row r="1189" spans="1:6" x14ac:dyDescent="0.3">
      <c r="A1189" s="992"/>
      <c r="B1189" s="1057"/>
      <c r="C1189" s="405"/>
      <c r="D1189" s="991"/>
      <c r="E1189" s="1257"/>
      <c r="F1189" s="251"/>
    </row>
    <row r="1190" spans="1:6" ht="26.4" x14ac:dyDescent="0.3">
      <c r="A1190" s="992"/>
      <c r="B1190" s="1034" t="s">
        <v>513</v>
      </c>
      <c r="C1190" s="405"/>
      <c r="D1190" s="991"/>
      <c r="E1190" s="1257"/>
      <c r="F1190" s="251"/>
    </row>
    <row r="1191" spans="1:6" x14ac:dyDescent="0.3">
      <c r="A1191" s="992"/>
      <c r="B1191" s="1175"/>
      <c r="C1191" s="405"/>
      <c r="D1191" s="991"/>
      <c r="E1191" s="1257"/>
      <c r="F1191" s="251"/>
    </row>
    <row r="1192" spans="1:6" x14ac:dyDescent="0.3">
      <c r="A1192" s="992" t="s">
        <v>28</v>
      </c>
      <c r="B1192" s="1176" t="s">
        <v>321</v>
      </c>
      <c r="C1192" s="405" t="s">
        <v>207</v>
      </c>
      <c r="D1192" s="991">
        <v>25</v>
      </c>
      <c r="E1192" s="175"/>
      <c r="F1192" s="248">
        <f>D1192*E1192</f>
        <v>0</v>
      </c>
    </row>
    <row r="1193" spans="1:6" x14ac:dyDescent="0.3">
      <c r="A1193" s="992"/>
      <c r="B1193" s="1176"/>
      <c r="C1193" s="405"/>
      <c r="D1193" s="991"/>
      <c r="E1193" s="1257"/>
      <c r="F1193" s="251"/>
    </row>
    <row r="1194" spans="1:6" x14ac:dyDescent="0.3">
      <c r="A1194" s="992"/>
      <c r="B1194" s="1176"/>
      <c r="C1194" s="405"/>
      <c r="D1194" s="991"/>
      <c r="E1194" s="1257"/>
      <c r="F1194" s="251"/>
    </row>
    <row r="1195" spans="1:6" x14ac:dyDescent="0.3">
      <c r="A1195" s="992"/>
      <c r="B1195" s="1176"/>
      <c r="C1195" s="405"/>
      <c r="D1195" s="991"/>
      <c r="E1195" s="1257"/>
      <c r="F1195" s="251"/>
    </row>
    <row r="1196" spans="1:6" x14ac:dyDescent="0.3">
      <c r="A1196" s="992"/>
      <c r="B1196" s="1176"/>
      <c r="C1196" s="405"/>
      <c r="D1196" s="991"/>
      <c r="E1196" s="1257"/>
      <c r="F1196" s="251"/>
    </row>
    <row r="1197" spans="1:6" x14ac:dyDescent="0.3">
      <c r="A1197" s="992"/>
      <c r="B1197" s="1176"/>
      <c r="C1197" s="405"/>
      <c r="D1197" s="991"/>
      <c r="E1197" s="1257"/>
      <c r="F1197" s="251"/>
    </row>
    <row r="1198" spans="1:6" x14ac:dyDescent="0.3">
      <c r="A1198" s="992"/>
      <c r="B1198" s="1176"/>
      <c r="C1198" s="405"/>
      <c r="D1198" s="991"/>
      <c r="E1198" s="1257"/>
      <c r="F1198" s="251"/>
    </row>
    <row r="1199" spans="1:6" x14ac:dyDescent="0.3">
      <c r="A1199" s="992"/>
      <c r="B1199" s="1176"/>
      <c r="C1199" s="405"/>
      <c r="D1199" s="991"/>
      <c r="E1199" s="1257"/>
      <c r="F1199" s="251"/>
    </row>
    <row r="1200" spans="1:6" x14ac:dyDescent="0.3">
      <c r="A1200" s="992"/>
      <c r="B1200" s="1176"/>
      <c r="C1200" s="405"/>
      <c r="D1200" s="991"/>
      <c r="E1200" s="1257"/>
      <c r="F1200" s="251"/>
    </row>
    <row r="1201" spans="1:6" x14ac:dyDescent="0.3">
      <c r="A1201" s="992"/>
      <c r="B1201" s="1176"/>
      <c r="C1201" s="405"/>
      <c r="D1201" s="991"/>
      <c r="E1201" s="1257"/>
      <c r="F1201" s="251"/>
    </row>
    <row r="1202" spans="1:6" x14ac:dyDescent="0.3">
      <c r="A1202" s="992"/>
      <c r="B1202" s="1176"/>
      <c r="C1202" s="405"/>
      <c r="D1202" s="991"/>
      <c r="E1202" s="1257"/>
      <c r="F1202" s="251"/>
    </row>
    <row r="1203" spans="1:6" x14ac:dyDescent="0.3">
      <c r="A1203" s="992"/>
      <c r="B1203" s="1176"/>
      <c r="C1203" s="405"/>
      <c r="D1203" s="991"/>
      <c r="E1203" s="1257"/>
      <c r="F1203" s="251"/>
    </row>
    <row r="1204" spans="1:6" x14ac:dyDescent="0.3">
      <c r="A1204" s="992"/>
      <c r="B1204" s="1176"/>
      <c r="C1204" s="405"/>
      <c r="D1204" s="991"/>
      <c r="E1204" s="1257"/>
      <c r="F1204" s="251"/>
    </row>
    <row r="1205" spans="1:6" x14ac:dyDescent="0.3">
      <c r="A1205" s="992"/>
      <c r="B1205" s="1176"/>
      <c r="C1205" s="405"/>
      <c r="D1205" s="991"/>
      <c r="E1205" s="1257"/>
      <c r="F1205" s="251"/>
    </row>
    <row r="1206" spans="1:6" x14ac:dyDescent="0.3">
      <c r="A1206" s="992"/>
      <c r="B1206" s="1176"/>
      <c r="C1206" s="405"/>
      <c r="D1206" s="991"/>
      <c r="E1206" s="1257"/>
      <c r="F1206" s="251"/>
    </row>
    <row r="1207" spans="1:6" x14ac:dyDescent="0.3">
      <c r="A1207" s="992"/>
      <c r="B1207" s="1176"/>
      <c r="C1207" s="405"/>
      <c r="D1207" s="991"/>
      <c r="E1207" s="1257"/>
      <c r="F1207" s="251"/>
    </row>
    <row r="1208" spans="1:6" x14ac:dyDescent="0.3">
      <c r="A1208" s="992"/>
      <c r="B1208" s="1176"/>
      <c r="C1208" s="405"/>
      <c r="D1208" s="991"/>
      <c r="E1208" s="1257"/>
      <c r="F1208" s="251"/>
    </row>
    <row r="1209" spans="1:6" x14ac:dyDescent="0.3">
      <c r="A1209" s="992"/>
      <c r="B1209" s="1176"/>
      <c r="C1209" s="405"/>
      <c r="D1209" s="991"/>
      <c r="E1209" s="1257"/>
      <c r="F1209" s="251"/>
    </row>
    <row r="1210" spans="1:6" x14ac:dyDescent="0.3">
      <c r="A1210" s="992"/>
      <c r="B1210" s="1176"/>
      <c r="C1210" s="405"/>
      <c r="D1210" s="991"/>
      <c r="E1210" s="1257"/>
      <c r="F1210" s="251"/>
    </row>
    <row r="1211" spans="1:6" x14ac:dyDescent="0.3">
      <c r="A1211" s="992"/>
      <c r="B1211" s="1176"/>
      <c r="C1211" s="405"/>
      <c r="D1211" s="991"/>
      <c r="E1211" s="1257"/>
      <c r="F1211" s="251"/>
    </row>
    <row r="1212" spans="1:6" x14ac:dyDescent="0.3">
      <c r="A1212" s="992"/>
      <c r="B1212" s="1176"/>
      <c r="C1212" s="405"/>
      <c r="D1212" s="991"/>
      <c r="E1212" s="1257"/>
      <c r="F1212" s="251"/>
    </row>
    <row r="1213" spans="1:6" x14ac:dyDescent="0.3">
      <c r="A1213" s="992"/>
      <c r="B1213" s="1176"/>
      <c r="C1213" s="405"/>
      <c r="D1213" s="991"/>
      <c r="E1213" s="250"/>
      <c r="F1213" s="251"/>
    </row>
    <row r="1214" spans="1:6" x14ac:dyDescent="0.3">
      <c r="A1214" s="1402"/>
      <c r="B1214" s="1403" t="s">
        <v>322</v>
      </c>
      <c r="C1214" s="1404"/>
      <c r="D1214" s="1405"/>
      <c r="E1214" s="1406"/>
      <c r="F1214" s="1407"/>
    </row>
    <row r="1215" spans="1:6" ht="15" thickBot="1" x14ac:dyDescent="0.35">
      <c r="A1215" s="1396"/>
      <c r="B1215" s="1408" t="s">
        <v>323</v>
      </c>
      <c r="C1215" s="1398"/>
      <c r="D1215" s="1399" t="s">
        <v>18</v>
      </c>
      <c r="E1215" s="1400"/>
      <c r="F1215" s="1401">
        <f>SUM(F1173:F1212)</f>
        <v>0</v>
      </c>
    </row>
    <row r="1216" spans="1:6" ht="15" thickTop="1" x14ac:dyDescent="0.3">
      <c r="E1216" s="972"/>
    </row>
    <row r="1217" spans="1:6" ht="15" thickBot="1" x14ac:dyDescent="0.35">
      <c r="E1217" s="972"/>
    </row>
    <row r="1218" spans="1:6" ht="15" thickTop="1" x14ac:dyDescent="0.3">
      <c r="A1218" s="973" t="s">
        <v>202</v>
      </c>
      <c r="B1218" s="974" t="s">
        <v>203</v>
      </c>
      <c r="C1218" s="975" t="s">
        <v>204</v>
      </c>
      <c r="D1218" s="976" t="s">
        <v>205</v>
      </c>
      <c r="E1218" s="1169" t="s">
        <v>206</v>
      </c>
      <c r="F1218" s="978" t="s">
        <v>979</v>
      </c>
    </row>
    <row r="1219" spans="1:6" x14ac:dyDescent="0.3">
      <c r="A1219" s="979"/>
      <c r="B1219" s="980"/>
      <c r="C1219" s="981"/>
      <c r="D1219" s="982"/>
      <c r="E1219" s="1261"/>
      <c r="F1219" s="249"/>
    </row>
    <row r="1220" spans="1:6" x14ac:dyDescent="0.3">
      <c r="A1220" s="984"/>
      <c r="B1220" s="985" t="s">
        <v>324</v>
      </c>
      <c r="C1220" s="986"/>
      <c r="D1220" s="987"/>
      <c r="E1220" s="1258"/>
      <c r="F1220" s="249"/>
    </row>
    <row r="1221" spans="1:6" x14ac:dyDescent="0.3">
      <c r="A1221" s="984"/>
      <c r="B1221" s="985"/>
      <c r="C1221" s="986"/>
      <c r="D1221" s="987"/>
      <c r="E1221" s="1258"/>
      <c r="F1221" s="249"/>
    </row>
    <row r="1222" spans="1:6" x14ac:dyDescent="0.3">
      <c r="A1222" s="984"/>
      <c r="B1222" s="985" t="s">
        <v>325</v>
      </c>
      <c r="C1222" s="986"/>
      <c r="D1222" s="987"/>
      <c r="E1222" s="1258"/>
      <c r="F1222" s="249"/>
    </row>
    <row r="1223" spans="1:6" x14ac:dyDescent="0.3">
      <c r="A1223" s="984"/>
      <c r="B1223" s="985"/>
      <c r="C1223" s="986"/>
      <c r="D1223" s="987"/>
      <c r="E1223" s="1258"/>
      <c r="F1223" s="249"/>
    </row>
    <row r="1224" spans="1:6" x14ac:dyDescent="0.3">
      <c r="A1224" s="984"/>
      <c r="B1224" s="1068" t="s">
        <v>328</v>
      </c>
      <c r="C1224" s="986"/>
      <c r="D1224" s="987"/>
      <c r="E1224" s="1258"/>
      <c r="F1224" s="249"/>
    </row>
    <row r="1225" spans="1:6" x14ac:dyDescent="0.3">
      <c r="A1225" s="984"/>
      <c r="B1225" s="1069"/>
      <c r="C1225" s="986"/>
      <c r="D1225" s="987"/>
      <c r="E1225" s="1258"/>
      <c r="F1225" s="249"/>
    </row>
    <row r="1226" spans="1:6" x14ac:dyDescent="0.3">
      <c r="A1226" s="984" t="s">
        <v>20</v>
      </c>
      <c r="B1226" s="1070" t="s">
        <v>329</v>
      </c>
      <c r="C1226" s="986" t="s">
        <v>207</v>
      </c>
      <c r="D1226" s="987">
        <v>2</v>
      </c>
      <c r="E1226" s="1260"/>
      <c r="F1226" s="1263">
        <f>D1226*E1226</f>
        <v>0</v>
      </c>
    </row>
    <row r="1227" spans="1:6" x14ac:dyDescent="0.3">
      <c r="A1227" s="989"/>
      <c r="B1227" s="1032"/>
      <c r="C1227" s="405"/>
      <c r="D1227" s="991"/>
      <c r="E1227" s="1257"/>
      <c r="F1227" s="251"/>
    </row>
    <row r="1228" spans="1:6" x14ac:dyDescent="0.3">
      <c r="A1228" s="989"/>
      <c r="B1228" s="1071" t="s">
        <v>330</v>
      </c>
      <c r="C1228" s="405"/>
      <c r="D1228" s="991"/>
      <c r="E1228" s="1257"/>
      <c r="F1228" s="251"/>
    </row>
    <row r="1229" spans="1:6" x14ac:dyDescent="0.3">
      <c r="A1229" s="992"/>
      <c r="B1229" s="993"/>
      <c r="C1229" s="405"/>
      <c r="D1229" s="991"/>
      <c r="E1229" s="1257"/>
      <c r="F1229" s="251"/>
    </row>
    <row r="1230" spans="1:6" x14ac:dyDescent="0.3">
      <c r="A1230" s="992" t="s">
        <v>25</v>
      </c>
      <c r="B1230" s="1072" t="s">
        <v>331</v>
      </c>
      <c r="C1230" s="405" t="s">
        <v>260</v>
      </c>
      <c r="D1230" s="991">
        <v>3</v>
      </c>
      <c r="E1230" s="175"/>
      <c r="F1230" s="248">
        <f>D1230*E1230</f>
        <v>0</v>
      </c>
    </row>
    <row r="1231" spans="1:6" x14ac:dyDescent="0.3">
      <c r="A1231" s="992"/>
      <c r="B1231" s="993"/>
      <c r="C1231" s="405"/>
      <c r="D1231" s="991"/>
      <c r="E1231" s="1257"/>
      <c r="F1231" s="251"/>
    </row>
    <row r="1232" spans="1:6" x14ac:dyDescent="0.3">
      <c r="A1232" s="992"/>
      <c r="B1232" s="996" t="s">
        <v>333</v>
      </c>
      <c r="C1232" s="405"/>
      <c r="D1232" s="991"/>
      <c r="E1232" s="1257"/>
      <c r="F1232" s="251"/>
    </row>
    <row r="1233" spans="1:6" x14ac:dyDescent="0.3">
      <c r="A1233" s="992"/>
      <c r="B1233" s="995"/>
      <c r="C1233" s="405"/>
      <c r="D1233" s="991"/>
      <c r="E1233" s="1257"/>
      <c r="F1233" s="251"/>
    </row>
    <row r="1234" spans="1:6" ht="26.4" x14ac:dyDescent="0.3">
      <c r="A1234" s="992" t="s">
        <v>28</v>
      </c>
      <c r="B1234" s="1043" t="s">
        <v>334</v>
      </c>
      <c r="C1234" s="405" t="s">
        <v>207</v>
      </c>
      <c r="D1234" s="991">
        <v>2</v>
      </c>
      <c r="E1234" s="175"/>
      <c r="F1234" s="248">
        <f>D1234*E1234</f>
        <v>0</v>
      </c>
    </row>
    <row r="1235" spans="1:6" x14ac:dyDescent="0.3">
      <c r="A1235" s="992"/>
      <c r="B1235" s="1042"/>
      <c r="C1235" s="405"/>
      <c r="D1235" s="991"/>
      <c r="E1235" s="1257"/>
      <c r="F1235" s="251"/>
    </row>
    <row r="1236" spans="1:6" x14ac:dyDescent="0.3">
      <c r="A1236" s="992" t="s">
        <v>31</v>
      </c>
      <c r="B1236" s="1037" t="s">
        <v>335</v>
      </c>
      <c r="C1236" s="405" t="s">
        <v>207</v>
      </c>
      <c r="D1236" s="991">
        <v>2</v>
      </c>
      <c r="E1236" s="175"/>
      <c r="F1236" s="248">
        <f>D1236*E1236</f>
        <v>0</v>
      </c>
    </row>
    <row r="1237" spans="1:6" x14ac:dyDescent="0.3">
      <c r="A1237" s="992"/>
      <c r="B1237" s="995"/>
      <c r="C1237" s="405"/>
      <c r="D1237" s="991"/>
      <c r="E1237" s="1257"/>
      <c r="F1237" s="251"/>
    </row>
    <row r="1238" spans="1:6" x14ac:dyDescent="0.3">
      <c r="A1238" s="992" t="s">
        <v>44</v>
      </c>
      <c r="B1238" s="1042" t="s">
        <v>336</v>
      </c>
      <c r="C1238" s="405" t="s">
        <v>260</v>
      </c>
      <c r="D1238" s="991">
        <v>4</v>
      </c>
      <c r="E1238" s="175"/>
      <c r="F1238" s="248">
        <f t="shared" ref="F1238" si="31">D1238*E1238</f>
        <v>0</v>
      </c>
    </row>
    <row r="1239" spans="1:6" x14ac:dyDescent="0.3">
      <c r="A1239" s="992"/>
      <c r="B1239" s="995"/>
      <c r="C1239" s="405"/>
      <c r="D1239" s="991"/>
      <c r="E1239" s="1257"/>
      <c r="F1239" s="251"/>
    </row>
    <row r="1240" spans="1:6" ht="26.4" x14ac:dyDescent="0.3">
      <c r="A1240" s="992" t="s">
        <v>56</v>
      </c>
      <c r="B1240" s="1073" t="s">
        <v>337</v>
      </c>
      <c r="C1240" s="405" t="s">
        <v>208</v>
      </c>
      <c r="D1240" s="991">
        <v>1</v>
      </c>
      <c r="E1240" s="175"/>
      <c r="F1240" s="248">
        <f t="shared" ref="F1240" si="32">D1240*E1240</f>
        <v>0</v>
      </c>
    </row>
    <row r="1241" spans="1:6" x14ac:dyDescent="0.3">
      <c r="A1241" s="992"/>
      <c r="B1241" s="1040"/>
      <c r="C1241" s="405"/>
      <c r="D1241" s="991"/>
      <c r="E1241" s="1257"/>
      <c r="F1241" s="251"/>
    </row>
    <row r="1242" spans="1:6" ht="26.4" x14ac:dyDescent="0.3">
      <c r="A1242" s="992" t="s">
        <v>60</v>
      </c>
      <c r="B1242" s="1073" t="s">
        <v>338</v>
      </c>
      <c r="C1242" s="405" t="s">
        <v>208</v>
      </c>
      <c r="D1242" s="991">
        <v>1</v>
      </c>
      <c r="E1242" s="175"/>
      <c r="F1242" s="248">
        <f t="shared" ref="F1242" si="33">D1242*E1242</f>
        <v>0</v>
      </c>
    </row>
    <row r="1243" spans="1:6" x14ac:dyDescent="0.3">
      <c r="A1243" s="992"/>
      <c r="B1243" s="1040"/>
      <c r="C1243" s="405"/>
      <c r="D1243" s="991"/>
      <c r="E1243" s="1257"/>
      <c r="F1243" s="251"/>
    </row>
    <row r="1244" spans="1:6" x14ac:dyDescent="0.3">
      <c r="A1244" s="992"/>
      <c r="B1244" s="1053" t="s">
        <v>568</v>
      </c>
      <c r="C1244" s="405"/>
      <c r="D1244" s="991"/>
      <c r="E1244" s="1257"/>
      <c r="F1244" s="251"/>
    </row>
    <row r="1245" spans="1:6" x14ac:dyDescent="0.3">
      <c r="A1245" s="992"/>
      <c r="B1245" s="995"/>
      <c r="C1245" s="405"/>
      <c r="D1245" s="991"/>
      <c r="E1245" s="1257"/>
      <c r="F1245" s="251"/>
    </row>
    <row r="1246" spans="1:6" x14ac:dyDescent="0.3">
      <c r="A1246" s="992" t="s">
        <v>455</v>
      </c>
      <c r="B1246" s="995" t="s">
        <v>569</v>
      </c>
      <c r="C1246" s="405" t="s">
        <v>207</v>
      </c>
      <c r="D1246" s="991">
        <v>1</v>
      </c>
      <c r="E1246" s="175"/>
      <c r="F1246" s="248">
        <f>D1246*E1246</f>
        <v>0</v>
      </c>
    </row>
    <row r="1247" spans="1:6" x14ac:dyDescent="0.3">
      <c r="A1247" s="992"/>
      <c r="B1247" s="995"/>
      <c r="C1247" s="405"/>
      <c r="D1247" s="991"/>
      <c r="E1247" s="1257"/>
      <c r="F1247" s="251"/>
    </row>
    <row r="1248" spans="1:6" x14ac:dyDescent="0.3">
      <c r="A1248" s="992" t="s">
        <v>456</v>
      </c>
      <c r="B1248" s="995" t="s">
        <v>565</v>
      </c>
      <c r="C1248" s="405" t="s">
        <v>207</v>
      </c>
      <c r="D1248" s="991">
        <v>1</v>
      </c>
      <c r="E1248" s="175"/>
      <c r="F1248" s="248">
        <f>D1248*E1248</f>
        <v>0</v>
      </c>
    </row>
    <row r="1249" spans="1:6" x14ac:dyDescent="0.3">
      <c r="A1249" s="992"/>
      <c r="B1249" s="995"/>
      <c r="C1249" s="405"/>
      <c r="D1249" s="991"/>
      <c r="E1249" s="1257"/>
      <c r="F1249" s="251"/>
    </row>
    <row r="1250" spans="1:6" x14ac:dyDescent="0.3">
      <c r="A1250" s="992" t="s">
        <v>457</v>
      </c>
      <c r="B1250" s="995" t="s">
        <v>566</v>
      </c>
      <c r="C1250" s="405" t="s">
        <v>207</v>
      </c>
      <c r="D1250" s="991">
        <f>D1248</f>
        <v>1</v>
      </c>
      <c r="E1250" s="175"/>
      <c r="F1250" s="248">
        <f>D1250*E1250</f>
        <v>0</v>
      </c>
    </row>
    <row r="1251" spans="1:6" x14ac:dyDescent="0.3">
      <c r="A1251" s="992"/>
      <c r="B1251" s="995"/>
      <c r="C1251" s="405"/>
      <c r="D1251" s="991"/>
      <c r="E1251" s="1257"/>
      <c r="F1251" s="251"/>
    </row>
    <row r="1252" spans="1:6" x14ac:dyDescent="0.3">
      <c r="A1252" s="992" t="s">
        <v>458</v>
      </c>
      <c r="B1252" s="995" t="s">
        <v>567</v>
      </c>
      <c r="C1252" s="405" t="s">
        <v>260</v>
      </c>
      <c r="D1252" s="991">
        <v>3</v>
      </c>
      <c r="E1252" s="175"/>
      <c r="F1252" s="248">
        <f>D1252*E1252</f>
        <v>0</v>
      </c>
    </row>
    <row r="1253" spans="1:6" x14ac:dyDescent="0.3">
      <c r="A1253" s="992"/>
      <c r="B1253" s="995"/>
      <c r="C1253" s="405"/>
      <c r="D1253" s="991"/>
      <c r="E1253" s="1257"/>
      <c r="F1253" s="251"/>
    </row>
    <row r="1254" spans="1:6" x14ac:dyDescent="0.3">
      <c r="A1254" s="992" t="s">
        <v>459</v>
      </c>
      <c r="B1254" s="995" t="s">
        <v>571</v>
      </c>
      <c r="C1254" s="405" t="s">
        <v>208</v>
      </c>
      <c r="D1254" s="991">
        <v>1</v>
      </c>
      <c r="E1254" s="175"/>
      <c r="F1254" s="248">
        <f>D1254*E1254</f>
        <v>0</v>
      </c>
    </row>
    <row r="1255" spans="1:6" x14ac:dyDescent="0.3">
      <c r="A1255" s="992"/>
      <c r="B1255" s="995"/>
      <c r="C1255" s="405"/>
      <c r="D1255" s="991"/>
      <c r="E1255" s="1257"/>
      <c r="F1255" s="251"/>
    </row>
    <row r="1256" spans="1:6" ht="27" x14ac:dyDescent="0.3">
      <c r="A1256" s="992" t="s">
        <v>460</v>
      </c>
      <c r="B1256" s="1074" t="s">
        <v>572</v>
      </c>
      <c r="C1256" s="438" t="s">
        <v>207</v>
      </c>
      <c r="D1256" s="1075">
        <f>D1246</f>
        <v>1</v>
      </c>
      <c r="E1256" s="175"/>
      <c r="F1256" s="248">
        <f>D1256*E1256</f>
        <v>0</v>
      </c>
    </row>
    <row r="1257" spans="1:6" x14ac:dyDescent="0.3">
      <c r="A1257" s="992"/>
      <c r="B1257" s="1043"/>
      <c r="C1257" s="405"/>
      <c r="D1257" s="991"/>
      <c r="E1257" s="1259"/>
      <c r="F1257" s="251"/>
    </row>
    <row r="1258" spans="1:6" ht="26.4" x14ac:dyDescent="0.3">
      <c r="A1258" s="992" t="s">
        <v>574</v>
      </c>
      <c r="B1258" s="1043" t="s">
        <v>570</v>
      </c>
      <c r="C1258" s="405" t="s">
        <v>207</v>
      </c>
      <c r="D1258" s="991">
        <f>D1250</f>
        <v>1</v>
      </c>
      <c r="E1258" s="175"/>
      <c r="F1258" s="248">
        <f>D1258*E1258</f>
        <v>0</v>
      </c>
    </row>
    <row r="1259" spans="1:6" x14ac:dyDescent="0.3">
      <c r="A1259" s="992"/>
      <c r="B1259" s="1043"/>
      <c r="C1259" s="405"/>
      <c r="D1259" s="991"/>
      <c r="E1259" s="1259"/>
      <c r="F1259" s="251"/>
    </row>
    <row r="1260" spans="1:6" x14ac:dyDescent="0.3">
      <c r="A1260" s="992" t="s">
        <v>559</v>
      </c>
      <c r="B1260" s="1042" t="s">
        <v>573</v>
      </c>
      <c r="C1260" s="405" t="s">
        <v>260</v>
      </c>
      <c r="D1260" s="991">
        <v>1</v>
      </c>
      <c r="E1260" s="175"/>
      <c r="F1260" s="248">
        <f>D1260*E1260</f>
        <v>0</v>
      </c>
    </row>
    <row r="1261" spans="1:6" x14ac:dyDescent="0.3">
      <c r="A1261" s="992"/>
      <c r="B1261" s="1042"/>
      <c r="C1261" s="405"/>
      <c r="D1261" s="991"/>
      <c r="E1261" s="1257"/>
      <c r="F1261" s="251"/>
    </row>
    <row r="1262" spans="1:6" x14ac:dyDescent="0.3">
      <c r="A1262" s="992"/>
      <c r="B1262" s="995"/>
      <c r="C1262" s="405"/>
      <c r="D1262" s="991"/>
      <c r="E1262" s="1257"/>
      <c r="F1262" s="251"/>
    </row>
    <row r="1263" spans="1:6" x14ac:dyDescent="0.3">
      <c r="A1263" s="989"/>
      <c r="B1263" s="1023"/>
      <c r="C1263" s="499"/>
      <c r="D1263" s="1001"/>
      <c r="E1263" s="1258"/>
      <c r="F1263" s="1002"/>
    </row>
    <row r="1264" spans="1:6" ht="15" thickBot="1" x14ac:dyDescent="0.35">
      <c r="A1264" s="1396"/>
      <c r="B1264" s="1397" t="s">
        <v>236</v>
      </c>
      <c r="C1264" s="1398"/>
      <c r="D1264" s="1399" t="s">
        <v>18</v>
      </c>
      <c r="E1264" s="1410"/>
      <c r="F1264" s="1401">
        <f>SUM(F1219:F1262)</f>
        <v>0</v>
      </c>
    </row>
    <row r="1265" spans="1:6" ht="15" thickTop="1" x14ac:dyDescent="0.3">
      <c r="E1265" s="972"/>
    </row>
    <row r="1266" spans="1:6" ht="15" thickBot="1" x14ac:dyDescent="0.35">
      <c r="E1266" s="972"/>
    </row>
    <row r="1267" spans="1:6" ht="15" thickTop="1" x14ac:dyDescent="0.3">
      <c r="A1267" s="973" t="s">
        <v>202</v>
      </c>
      <c r="B1267" s="974" t="s">
        <v>203</v>
      </c>
      <c r="C1267" s="975" t="s">
        <v>204</v>
      </c>
      <c r="D1267" s="976" t="s">
        <v>205</v>
      </c>
      <c r="E1267" s="1169" t="s">
        <v>206</v>
      </c>
      <c r="F1267" s="978" t="s">
        <v>979</v>
      </c>
    </row>
    <row r="1268" spans="1:6" x14ac:dyDescent="0.3">
      <c r="A1268" s="979"/>
      <c r="B1268" s="980"/>
      <c r="C1268" s="981"/>
      <c r="D1268" s="982"/>
      <c r="E1268" s="1261"/>
      <c r="F1268" s="249"/>
    </row>
    <row r="1269" spans="1:6" x14ac:dyDescent="0.3">
      <c r="A1269" s="984"/>
      <c r="B1269" s="985" t="s">
        <v>324</v>
      </c>
      <c r="C1269" s="986"/>
      <c r="D1269" s="987"/>
      <c r="E1269" s="1258"/>
      <c r="F1269" s="249"/>
    </row>
    <row r="1270" spans="1:6" x14ac:dyDescent="0.3">
      <c r="A1270" s="984"/>
      <c r="B1270" s="985"/>
      <c r="C1270" s="986"/>
      <c r="D1270" s="987"/>
      <c r="E1270" s="1258"/>
      <c r="F1270" s="249"/>
    </row>
    <row r="1271" spans="1:6" x14ac:dyDescent="0.3">
      <c r="A1271" s="984"/>
      <c r="B1271" s="985" t="s">
        <v>617</v>
      </c>
      <c r="C1271" s="986"/>
      <c r="D1271" s="987"/>
      <c r="E1271" s="1258"/>
      <c r="F1271" s="249"/>
    </row>
    <row r="1272" spans="1:6" x14ac:dyDescent="0.3">
      <c r="A1272" s="984"/>
      <c r="B1272" s="985"/>
      <c r="C1272" s="986"/>
      <c r="D1272" s="987"/>
      <c r="E1272" s="1258"/>
      <c r="F1272" s="249"/>
    </row>
    <row r="1273" spans="1:6" x14ac:dyDescent="0.3">
      <c r="A1273" s="984"/>
      <c r="B1273" s="1076" t="s">
        <v>238</v>
      </c>
      <c r="C1273" s="986"/>
      <c r="D1273" s="987"/>
      <c r="E1273" s="1258"/>
      <c r="F1273" s="1263">
        <f>F1264</f>
        <v>0</v>
      </c>
    </row>
    <row r="1274" spans="1:6" x14ac:dyDescent="0.3">
      <c r="A1274" s="984"/>
      <c r="B1274" s="1077"/>
      <c r="C1274" s="986"/>
      <c r="D1274" s="987"/>
      <c r="E1274" s="1258"/>
      <c r="F1274" s="249"/>
    </row>
    <row r="1275" spans="1:6" x14ac:dyDescent="0.3">
      <c r="A1275" s="992"/>
      <c r="B1275" s="1040"/>
      <c r="C1275" s="405"/>
      <c r="D1275" s="991"/>
      <c r="E1275" s="1257"/>
      <c r="F1275" s="251"/>
    </row>
    <row r="1276" spans="1:6" x14ac:dyDescent="0.3">
      <c r="A1276" s="992"/>
      <c r="B1276" s="1053" t="s">
        <v>339</v>
      </c>
      <c r="C1276" s="405"/>
      <c r="D1276" s="991"/>
      <c r="E1276" s="1257"/>
      <c r="F1276" s="251"/>
    </row>
    <row r="1277" spans="1:6" x14ac:dyDescent="0.3">
      <c r="A1277" s="992"/>
      <c r="B1277" s="1040"/>
      <c r="C1277" s="405"/>
      <c r="D1277" s="991"/>
      <c r="E1277" s="1257"/>
      <c r="F1277" s="251"/>
    </row>
    <row r="1278" spans="1:6" ht="92.4" x14ac:dyDescent="0.3">
      <c r="A1278" s="992" t="s">
        <v>455</v>
      </c>
      <c r="B1278" s="1043" t="s">
        <v>1479</v>
      </c>
      <c r="C1278" s="405" t="s">
        <v>208</v>
      </c>
      <c r="D1278" s="991">
        <v>1</v>
      </c>
      <c r="E1278" s="175"/>
      <c r="F1278" s="248">
        <f>D1278*E1278</f>
        <v>0</v>
      </c>
    </row>
    <row r="1279" spans="1:6" x14ac:dyDescent="0.3">
      <c r="A1279" s="992"/>
      <c r="B1279" s="1040"/>
      <c r="C1279" s="405"/>
      <c r="D1279" s="991"/>
      <c r="E1279" s="1257"/>
      <c r="F1279" s="251"/>
    </row>
    <row r="1280" spans="1:6" ht="92.4" x14ac:dyDescent="0.3">
      <c r="A1280" s="992" t="s">
        <v>456</v>
      </c>
      <c r="B1280" s="1043" t="s">
        <v>1478</v>
      </c>
      <c r="C1280" s="405" t="s">
        <v>208</v>
      </c>
      <c r="D1280" s="991">
        <v>1</v>
      </c>
      <c r="E1280" s="175"/>
      <c r="F1280" s="248">
        <f>D1280*E1280</f>
        <v>0</v>
      </c>
    </row>
    <row r="1281" spans="1:6" x14ac:dyDescent="0.3">
      <c r="A1281" s="992"/>
      <c r="B1281" s="1177"/>
      <c r="C1281" s="405"/>
      <c r="D1281" s="991"/>
      <c r="E1281" s="1257"/>
      <c r="F1281" s="251"/>
    </row>
    <row r="1282" spans="1:6" x14ac:dyDescent="0.3">
      <c r="A1282" s="992"/>
      <c r="B1282" s="1177"/>
      <c r="C1282" s="405"/>
      <c r="D1282" s="991"/>
      <c r="E1282" s="1257"/>
      <c r="F1282" s="251"/>
    </row>
    <row r="1283" spans="1:6" x14ac:dyDescent="0.3">
      <c r="A1283" s="992"/>
      <c r="B1283" s="1177"/>
      <c r="C1283" s="405"/>
      <c r="D1283" s="991"/>
      <c r="E1283" s="1257"/>
      <c r="F1283" s="251"/>
    </row>
    <row r="1284" spans="1:6" x14ac:dyDescent="0.3">
      <c r="A1284" s="992"/>
      <c r="B1284" s="1177"/>
      <c r="C1284" s="405"/>
      <c r="D1284" s="991"/>
      <c r="E1284" s="1257"/>
      <c r="F1284" s="251"/>
    </row>
    <row r="1285" spans="1:6" x14ac:dyDescent="0.3">
      <c r="A1285" s="992"/>
      <c r="B1285" s="1177"/>
      <c r="C1285" s="405"/>
      <c r="D1285" s="991"/>
      <c r="E1285" s="1257"/>
      <c r="F1285" s="251"/>
    </row>
    <row r="1286" spans="1:6" x14ac:dyDescent="0.3">
      <c r="A1286" s="992"/>
      <c r="B1286" s="1177"/>
      <c r="C1286" s="405"/>
      <c r="D1286" s="991"/>
      <c r="E1286" s="1257"/>
      <c r="F1286" s="251"/>
    </row>
    <row r="1287" spans="1:6" x14ac:dyDescent="0.3">
      <c r="A1287" s="992"/>
      <c r="B1287" s="1177"/>
      <c r="C1287" s="405"/>
      <c r="D1287" s="991"/>
      <c r="E1287" s="1257"/>
      <c r="F1287" s="251"/>
    </row>
    <row r="1288" spans="1:6" x14ac:dyDescent="0.3">
      <c r="A1288" s="992"/>
      <c r="B1288" s="1177"/>
      <c r="C1288" s="405"/>
      <c r="D1288" s="991"/>
      <c r="E1288" s="1257"/>
      <c r="F1288" s="251"/>
    </row>
    <row r="1289" spans="1:6" x14ac:dyDescent="0.3">
      <c r="A1289" s="992"/>
      <c r="B1289" s="1177"/>
      <c r="C1289" s="405"/>
      <c r="D1289" s="991"/>
      <c r="E1289" s="1257"/>
      <c r="F1289" s="251"/>
    </row>
    <row r="1290" spans="1:6" x14ac:dyDescent="0.3">
      <c r="A1290" s="992"/>
      <c r="B1290" s="1177"/>
      <c r="C1290" s="405"/>
      <c r="D1290" s="991"/>
      <c r="E1290" s="1257"/>
      <c r="F1290" s="251"/>
    </row>
    <row r="1291" spans="1:6" x14ac:dyDescent="0.3">
      <c r="A1291" s="992"/>
      <c r="B1291" s="1177"/>
      <c r="C1291" s="405"/>
      <c r="D1291" s="991"/>
      <c r="E1291" s="1257"/>
      <c r="F1291" s="251"/>
    </row>
    <row r="1292" spans="1:6" x14ac:dyDescent="0.3">
      <c r="A1292" s="992"/>
      <c r="B1292" s="1177"/>
      <c r="C1292" s="405"/>
      <c r="D1292" s="991"/>
      <c r="E1292" s="1257"/>
      <c r="F1292" s="251"/>
    </row>
    <row r="1293" spans="1:6" x14ac:dyDescent="0.3">
      <c r="A1293" s="992"/>
      <c r="B1293" s="1177"/>
      <c r="C1293" s="405"/>
      <c r="D1293" s="991"/>
      <c r="E1293" s="1257"/>
      <c r="F1293" s="251"/>
    </row>
    <row r="1294" spans="1:6" x14ac:dyDescent="0.3">
      <c r="A1294" s="992"/>
      <c r="B1294" s="1177"/>
      <c r="C1294" s="405"/>
      <c r="D1294" s="991"/>
      <c r="E1294" s="1257"/>
      <c r="F1294" s="251"/>
    </row>
    <row r="1295" spans="1:6" x14ac:dyDescent="0.3">
      <c r="A1295" s="992"/>
      <c r="B1295" s="1177"/>
      <c r="C1295" s="405"/>
      <c r="D1295" s="991"/>
      <c r="E1295" s="1257"/>
      <c r="F1295" s="251"/>
    </row>
    <row r="1296" spans="1:6" x14ac:dyDescent="0.3">
      <c r="A1296" s="992"/>
      <c r="B1296" s="1177"/>
      <c r="C1296" s="405"/>
      <c r="D1296" s="991"/>
      <c r="E1296" s="1257"/>
      <c r="F1296" s="251"/>
    </row>
    <row r="1297" spans="1:6" x14ac:dyDescent="0.3">
      <c r="A1297" s="992"/>
      <c r="B1297" s="1177"/>
      <c r="C1297" s="405"/>
      <c r="D1297" s="991"/>
      <c r="E1297" s="1257"/>
      <c r="F1297" s="251"/>
    </row>
    <row r="1298" spans="1:6" x14ac:dyDescent="0.3">
      <c r="A1298" s="992"/>
      <c r="B1298" s="1177"/>
      <c r="C1298" s="405"/>
      <c r="D1298" s="991"/>
      <c r="E1298" s="1257"/>
      <c r="F1298" s="251"/>
    </row>
    <row r="1299" spans="1:6" x14ac:dyDescent="0.3">
      <c r="A1299" s="992"/>
      <c r="B1299" s="1177"/>
      <c r="C1299" s="405"/>
      <c r="D1299" s="991"/>
      <c r="E1299" s="1257"/>
      <c r="F1299" s="251"/>
    </row>
    <row r="1300" spans="1:6" x14ac:dyDescent="0.3">
      <c r="A1300" s="992"/>
      <c r="B1300" s="1177"/>
      <c r="C1300" s="405"/>
      <c r="D1300" s="991"/>
      <c r="E1300" s="1257"/>
      <c r="F1300" s="251"/>
    </row>
    <row r="1301" spans="1:6" x14ac:dyDescent="0.3">
      <c r="A1301" s="992"/>
      <c r="B1301" s="1177"/>
      <c r="C1301" s="405"/>
      <c r="D1301" s="991"/>
      <c r="E1301" s="1257"/>
      <c r="F1301" s="251"/>
    </row>
    <row r="1302" spans="1:6" x14ac:dyDescent="0.3">
      <c r="A1302" s="992"/>
      <c r="B1302" s="1177"/>
      <c r="C1302" s="405"/>
      <c r="D1302" s="991"/>
      <c r="E1302" s="1257"/>
      <c r="F1302" s="251"/>
    </row>
    <row r="1303" spans="1:6" x14ac:dyDescent="0.3">
      <c r="A1303" s="992"/>
      <c r="B1303" s="1177"/>
      <c r="C1303" s="405"/>
      <c r="D1303" s="991"/>
      <c r="E1303" s="1257"/>
      <c r="F1303" s="251"/>
    </row>
    <row r="1304" spans="1:6" x14ac:dyDescent="0.3">
      <c r="A1304" s="992"/>
      <c r="B1304" s="1042"/>
      <c r="C1304" s="405"/>
      <c r="D1304" s="991"/>
      <c r="E1304" s="1257"/>
      <c r="F1304" s="251"/>
    </row>
    <row r="1305" spans="1:6" x14ac:dyDescent="0.3">
      <c r="A1305" s="997"/>
      <c r="B1305" s="996"/>
      <c r="C1305" s="999"/>
      <c r="D1305" s="1000"/>
      <c r="E1305" s="1257"/>
      <c r="F1305" s="251"/>
    </row>
    <row r="1306" spans="1:6" x14ac:dyDescent="0.3">
      <c r="A1306" s="992"/>
      <c r="B1306" s="995"/>
      <c r="C1306" s="405"/>
      <c r="D1306" s="991"/>
      <c r="E1306" s="1257"/>
      <c r="F1306" s="251"/>
    </row>
    <row r="1307" spans="1:6" x14ac:dyDescent="0.3">
      <c r="A1307" s="1402"/>
      <c r="B1307" s="1403" t="s">
        <v>326</v>
      </c>
      <c r="C1307" s="1404"/>
      <c r="D1307" s="1405"/>
      <c r="E1307" s="1260"/>
      <c r="F1307" s="1407"/>
    </row>
    <row r="1308" spans="1:6" ht="15" thickBot="1" x14ac:dyDescent="0.35">
      <c r="A1308" s="1396"/>
      <c r="B1308" s="1408" t="s">
        <v>327</v>
      </c>
      <c r="C1308" s="1398"/>
      <c r="D1308" s="1399" t="s">
        <v>18</v>
      </c>
      <c r="E1308" s="1410"/>
      <c r="F1308" s="1401">
        <f>SUM(F1268:F1305)</f>
        <v>0</v>
      </c>
    </row>
    <row r="1309" spans="1:6" ht="15" thickTop="1" x14ac:dyDescent="0.3">
      <c r="E1309" s="972"/>
    </row>
    <row r="1310" spans="1:6" ht="15" thickBot="1" x14ac:dyDescent="0.35">
      <c r="E1310" s="972"/>
    </row>
    <row r="1311" spans="1:6" ht="15" thickTop="1" x14ac:dyDescent="0.3">
      <c r="A1311" s="973" t="s">
        <v>202</v>
      </c>
      <c r="B1311" s="974" t="s">
        <v>203</v>
      </c>
      <c r="C1311" s="975" t="s">
        <v>204</v>
      </c>
      <c r="D1311" s="976" t="s">
        <v>205</v>
      </c>
      <c r="E1311" s="1169" t="s">
        <v>206</v>
      </c>
      <c r="F1311" s="978" t="s">
        <v>979</v>
      </c>
    </row>
    <row r="1312" spans="1:6" x14ac:dyDescent="0.3">
      <c r="A1312" s="979"/>
      <c r="B1312" s="980"/>
      <c r="C1312" s="981"/>
      <c r="D1312" s="982"/>
      <c r="E1312" s="983"/>
      <c r="F1312" s="249"/>
    </row>
    <row r="1313" spans="1:6" x14ac:dyDescent="0.3">
      <c r="A1313" s="984"/>
      <c r="B1313" s="985" t="s">
        <v>340</v>
      </c>
      <c r="C1313" s="986"/>
      <c r="D1313" s="987"/>
      <c r="E1313" s="988"/>
      <c r="F1313" s="249"/>
    </row>
    <row r="1314" spans="1:6" x14ac:dyDescent="0.3">
      <c r="A1314" s="984"/>
      <c r="B1314" s="985"/>
      <c r="C1314" s="986"/>
      <c r="D1314" s="987"/>
      <c r="E1314" s="988"/>
      <c r="F1314" s="249"/>
    </row>
    <row r="1315" spans="1:6" x14ac:dyDescent="0.3">
      <c r="A1315" s="984"/>
      <c r="B1315" s="985" t="s">
        <v>341</v>
      </c>
      <c r="C1315" s="986"/>
      <c r="D1315" s="987"/>
      <c r="E1315" s="988"/>
      <c r="F1315" s="249"/>
    </row>
    <row r="1316" spans="1:6" x14ac:dyDescent="0.3">
      <c r="A1316" s="984"/>
      <c r="B1316" s="985"/>
      <c r="C1316" s="986"/>
      <c r="D1316" s="987"/>
      <c r="E1316" s="988"/>
      <c r="F1316" s="249"/>
    </row>
    <row r="1317" spans="1:6" ht="118.8" x14ac:dyDescent="0.3">
      <c r="A1317" s="984" t="s">
        <v>20</v>
      </c>
      <c r="B1317" s="298" t="s">
        <v>628</v>
      </c>
      <c r="C1317" s="986" t="s">
        <v>342</v>
      </c>
      <c r="D1317" s="987"/>
      <c r="E1317" s="988"/>
      <c r="F1317" s="1263">
        <v>15000</v>
      </c>
    </row>
    <row r="1318" spans="1:6" x14ac:dyDescent="0.3">
      <c r="A1318" s="984"/>
      <c r="B1318" s="1049"/>
      <c r="C1318" s="986"/>
      <c r="D1318" s="987"/>
      <c r="E1318" s="988"/>
      <c r="F1318" s="249"/>
    </row>
    <row r="1319" spans="1:6" x14ac:dyDescent="0.3">
      <c r="A1319" s="984"/>
      <c r="C1319" s="986"/>
      <c r="D1319" s="987"/>
      <c r="E1319" s="988"/>
      <c r="F1319" s="249"/>
    </row>
    <row r="1320" spans="1:6" x14ac:dyDescent="0.3">
      <c r="A1320" s="989"/>
      <c r="B1320" s="1032"/>
      <c r="C1320" s="405"/>
      <c r="D1320" s="991"/>
      <c r="E1320" s="250"/>
      <c r="F1320" s="251"/>
    </row>
    <row r="1321" spans="1:6" x14ac:dyDescent="0.3">
      <c r="A1321" s="989"/>
      <c r="B1321" s="1022"/>
      <c r="C1321" s="405"/>
      <c r="D1321" s="991"/>
      <c r="E1321" s="250"/>
      <c r="F1321" s="251"/>
    </row>
    <row r="1322" spans="1:6" x14ac:dyDescent="0.3">
      <c r="A1322" s="992"/>
      <c r="B1322" s="993"/>
      <c r="C1322" s="405"/>
      <c r="D1322" s="991"/>
      <c r="E1322" s="250"/>
      <c r="F1322" s="251"/>
    </row>
    <row r="1323" spans="1:6" x14ac:dyDescent="0.3">
      <c r="A1323" s="992"/>
      <c r="B1323" s="1042"/>
      <c r="C1323" s="405"/>
      <c r="D1323" s="991"/>
      <c r="E1323" s="250"/>
      <c r="F1323" s="251"/>
    </row>
    <row r="1324" spans="1:6" x14ac:dyDescent="0.3">
      <c r="A1324" s="992"/>
      <c r="B1324" s="993"/>
      <c r="C1324" s="405"/>
      <c r="D1324" s="991"/>
      <c r="E1324" s="250"/>
      <c r="F1324" s="251"/>
    </row>
    <row r="1325" spans="1:6" x14ac:dyDescent="0.3">
      <c r="A1325" s="992"/>
      <c r="B1325" s="996"/>
      <c r="C1325" s="405"/>
      <c r="D1325" s="991"/>
      <c r="E1325" s="250"/>
      <c r="F1325" s="251"/>
    </row>
    <row r="1326" spans="1:6" x14ac:dyDescent="0.3">
      <c r="A1326" s="992"/>
      <c r="B1326" s="995"/>
      <c r="C1326" s="405"/>
      <c r="D1326" s="991"/>
      <c r="E1326" s="250"/>
      <c r="F1326" s="251"/>
    </row>
    <row r="1327" spans="1:6" x14ac:dyDescent="0.3">
      <c r="A1327" s="992"/>
      <c r="B1327" s="1051"/>
      <c r="C1327" s="405"/>
      <c r="D1327" s="991"/>
      <c r="E1327" s="250"/>
      <c r="F1327" s="251"/>
    </row>
    <row r="1328" spans="1:6" x14ac:dyDescent="0.3">
      <c r="A1328" s="992"/>
      <c r="B1328" s="1042"/>
      <c r="C1328" s="405"/>
      <c r="D1328" s="991"/>
      <c r="E1328" s="250"/>
      <c r="F1328" s="251"/>
    </row>
    <row r="1329" spans="1:6" x14ac:dyDescent="0.3">
      <c r="A1329" s="992"/>
      <c r="B1329" s="1037"/>
      <c r="C1329" s="405"/>
      <c r="D1329" s="991"/>
      <c r="E1329" s="250"/>
      <c r="F1329" s="251"/>
    </row>
    <row r="1330" spans="1:6" x14ac:dyDescent="0.3">
      <c r="A1330" s="992"/>
      <c r="B1330" s="995"/>
      <c r="C1330" s="405"/>
      <c r="D1330" s="991"/>
      <c r="E1330" s="250"/>
      <c r="F1330" s="251"/>
    </row>
    <row r="1331" spans="1:6" x14ac:dyDescent="0.3">
      <c r="A1331" s="992"/>
      <c r="B1331" s="1031"/>
      <c r="C1331" s="405"/>
      <c r="D1331" s="991"/>
      <c r="E1331" s="250"/>
      <c r="F1331" s="251"/>
    </row>
    <row r="1332" spans="1:6" x14ac:dyDescent="0.3">
      <c r="A1332" s="992"/>
      <c r="B1332" s="995"/>
      <c r="C1332" s="405"/>
      <c r="D1332" s="991"/>
      <c r="E1332" s="250"/>
      <c r="F1332" s="251"/>
    </row>
    <row r="1333" spans="1:6" x14ac:dyDescent="0.3">
      <c r="A1333" s="992"/>
      <c r="B1333" s="1040"/>
      <c r="C1333" s="405"/>
      <c r="D1333" s="991"/>
      <c r="E1333" s="250"/>
      <c r="F1333" s="251"/>
    </row>
    <row r="1334" spans="1:6" x14ac:dyDescent="0.3">
      <c r="A1334" s="992"/>
      <c r="B1334" s="1040"/>
      <c r="C1334" s="405"/>
      <c r="D1334" s="991"/>
      <c r="E1334" s="250"/>
      <c r="F1334" s="251"/>
    </row>
    <row r="1335" spans="1:6" x14ac:dyDescent="0.3">
      <c r="A1335" s="992"/>
      <c r="B1335" s="1040"/>
      <c r="C1335" s="405"/>
      <c r="D1335" s="991"/>
      <c r="E1335" s="250"/>
      <c r="F1335" s="251"/>
    </row>
    <row r="1336" spans="1:6" x14ac:dyDescent="0.3">
      <c r="A1336" s="992"/>
      <c r="B1336" s="1040"/>
      <c r="C1336" s="405"/>
      <c r="D1336" s="991"/>
      <c r="E1336" s="250"/>
      <c r="F1336" s="251"/>
    </row>
    <row r="1337" spans="1:6" x14ac:dyDescent="0.3">
      <c r="A1337" s="992"/>
      <c r="B1337" s="1040"/>
      <c r="C1337" s="405"/>
      <c r="D1337" s="991"/>
      <c r="E1337" s="250"/>
      <c r="F1337" s="251"/>
    </row>
    <row r="1338" spans="1:6" x14ac:dyDescent="0.3">
      <c r="A1338" s="992"/>
      <c r="B1338" s="1040"/>
      <c r="C1338" s="405"/>
      <c r="D1338" s="991"/>
      <c r="E1338" s="250"/>
      <c r="F1338" s="251"/>
    </row>
    <row r="1339" spans="1:6" x14ac:dyDescent="0.3">
      <c r="A1339" s="992"/>
      <c r="B1339" s="1040"/>
      <c r="C1339" s="405"/>
      <c r="D1339" s="991"/>
      <c r="E1339" s="250"/>
      <c r="F1339" s="251"/>
    </row>
    <row r="1340" spans="1:6" x14ac:dyDescent="0.3">
      <c r="A1340" s="992"/>
      <c r="B1340" s="1040"/>
      <c r="C1340" s="405"/>
      <c r="D1340" s="991"/>
      <c r="E1340" s="250"/>
      <c r="F1340" s="251"/>
    </row>
    <row r="1341" spans="1:6" x14ac:dyDescent="0.3">
      <c r="A1341" s="992"/>
      <c r="B1341" s="1040"/>
      <c r="C1341" s="405"/>
      <c r="D1341" s="991"/>
      <c r="E1341" s="250"/>
      <c r="F1341" s="251"/>
    </row>
    <row r="1342" spans="1:6" x14ac:dyDescent="0.3">
      <c r="A1342" s="992"/>
      <c r="B1342" s="1041"/>
      <c r="C1342" s="405"/>
      <c r="D1342" s="991"/>
      <c r="E1342" s="250"/>
      <c r="F1342" s="251"/>
    </row>
    <row r="1343" spans="1:6" x14ac:dyDescent="0.3">
      <c r="A1343" s="992"/>
      <c r="B1343" s="1041"/>
      <c r="C1343" s="405"/>
      <c r="D1343" s="991"/>
      <c r="E1343" s="250"/>
      <c r="F1343" s="251"/>
    </row>
    <row r="1344" spans="1:6" x14ac:dyDescent="0.3">
      <c r="A1344" s="992"/>
      <c r="B1344" s="1042"/>
      <c r="C1344" s="405"/>
      <c r="D1344" s="991"/>
      <c r="E1344" s="250"/>
      <c r="F1344" s="251"/>
    </row>
    <row r="1345" spans="1:6" x14ac:dyDescent="0.3">
      <c r="A1345" s="992"/>
      <c r="B1345" s="1041"/>
      <c r="C1345" s="405"/>
      <c r="D1345" s="991"/>
      <c r="E1345" s="250"/>
      <c r="F1345" s="251"/>
    </row>
    <row r="1346" spans="1:6" x14ac:dyDescent="0.3">
      <c r="A1346" s="992"/>
      <c r="B1346" s="995"/>
      <c r="C1346" s="405"/>
      <c r="D1346" s="991"/>
      <c r="E1346" s="250"/>
      <c r="F1346" s="251"/>
    </row>
    <row r="1347" spans="1:6" x14ac:dyDescent="0.3">
      <c r="A1347" s="992"/>
      <c r="B1347" s="995"/>
      <c r="C1347" s="405"/>
      <c r="D1347" s="991"/>
      <c r="E1347" s="250"/>
      <c r="F1347" s="251"/>
    </row>
    <row r="1348" spans="1:6" x14ac:dyDescent="0.3">
      <c r="A1348" s="992"/>
      <c r="B1348" s="995"/>
      <c r="C1348" s="405"/>
      <c r="D1348" s="991"/>
      <c r="E1348" s="250"/>
      <c r="F1348" s="251"/>
    </row>
    <row r="1349" spans="1:6" x14ac:dyDescent="0.3">
      <c r="A1349" s="992"/>
      <c r="B1349" s="995"/>
      <c r="C1349" s="405"/>
      <c r="D1349" s="991"/>
      <c r="E1349" s="250"/>
      <c r="F1349" s="251"/>
    </row>
    <row r="1350" spans="1:6" x14ac:dyDescent="0.3">
      <c r="A1350" s="992"/>
      <c r="B1350" s="995"/>
      <c r="C1350" s="405"/>
      <c r="D1350" s="991"/>
      <c r="E1350" s="250"/>
      <c r="F1350" s="251"/>
    </row>
    <row r="1351" spans="1:6" x14ac:dyDescent="0.3">
      <c r="A1351" s="992"/>
      <c r="B1351" s="995"/>
      <c r="C1351" s="405"/>
      <c r="D1351" s="991"/>
      <c r="E1351" s="250"/>
      <c r="F1351" s="251"/>
    </row>
    <row r="1352" spans="1:6" x14ac:dyDescent="0.3">
      <c r="A1352" s="992"/>
      <c r="B1352" s="995"/>
      <c r="C1352" s="405"/>
      <c r="D1352" s="991"/>
      <c r="E1352" s="250"/>
      <c r="F1352" s="251"/>
    </row>
    <row r="1353" spans="1:6" x14ac:dyDescent="0.3">
      <c r="A1353" s="989"/>
      <c r="B1353" s="1023" t="s">
        <v>343</v>
      </c>
      <c r="C1353" s="499"/>
      <c r="D1353" s="1001"/>
      <c r="E1353" s="988"/>
      <c r="F1353" s="1002"/>
    </row>
    <row r="1354" spans="1:6" ht="15" thickBot="1" x14ac:dyDescent="0.35">
      <c r="A1354" s="1003"/>
      <c r="B1354" s="1030" t="s">
        <v>344</v>
      </c>
      <c r="C1354" s="1005"/>
      <c r="D1354" s="1006" t="s">
        <v>18</v>
      </c>
      <c r="E1354" s="1007"/>
      <c r="F1354" s="247">
        <f>SUM(F1312:F1352)</f>
        <v>15000</v>
      </c>
    </row>
    <row r="1355" spans="1:6" ht="15" thickTop="1" x14ac:dyDescent="0.3">
      <c r="E1355" s="972"/>
    </row>
    <row r="1356" spans="1:6" ht="15" thickBot="1" x14ac:dyDescent="0.35">
      <c r="E1356" s="972"/>
    </row>
    <row r="1357" spans="1:6" ht="15" thickTop="1" x14ac:dyDescent="0.3">
      <c r="A1357" s="1106" t="s">
        <v>202</v>
      </c>
      <c r="B1357" s="1107" t="s">
        <v>203</v>
      </c>
      <c r="C1357" s="1108" t="s">
        <v>204</v>
      </c>
      <c r="D1357" s="1178" t="s">
        <v>205</v>
      </c>
      <c r="E1357" s="1179" t="s">
        <v>541</v>
      </c>
      <c r="F1357" s="1111" t="s">
        <v>979</v>
      </c>
    </row>
    <row r="1358" spans="1:6" x14ac:dyDescent="0.3">
      <c r="A1358" s="1082"/>
      <c r="B1358" s="1112"/>
      <c r="C1358" s="1084"/>
      <c r="D1358" s="1075"/>
      <c r="E1358" s="1180"/>
      <c r="F1358" s="1114"/>
    </row>
    <row r="1359" spans="1:6" x14ac:dyDescent="0.3">
      <c r="A1359" s="997"/>
      <c r="B1359" s="1080" t="s">
        <v>542</v>
      </c>
      <c r="C1359" s="1078"/>
      <c r="D1359" s="1119"/>
      <c r="E1359" s="1081"/>
      <c r="F1359" s="1117"/>
    </row>
    <row r="1360" spans="1:6" x14ac:dyDescent="0.3">
      <c r="A1360" s="997"/>
      <c r="B1360" s="1080"/>
      <c r="C1360" s="1078"/>
      <c r="D1360" s="1119"/>
      <c r="E1360" s="1081"/>
      <c r="F1360" s="1117"/>
    </row>
    <row r="1361" spans="1:6" x14ac:dyDescent="0.3">
      <c r="A1361" s="997" t="s">
        <v>20</v>
      </c>
      <c r="B1361" s="1010" t="s">
        <v>600</v>
      </c>
      <c r="C1361" s="1078" t="s">
        <v>260</v>
      </c>
      <c r="D1361" s="1119">
        <v>12</v>
      </c>
      <c r="E1361" s="1269"/>
      <c r="F1361" s="1411">
        <f>-1*(D1361*E1361)</f>
        <v>0</v>
      </c>
    </row>
    <row r="1362" spans="1:6" x14ac:dyDescent="0.3">
      <c r="A1362" s="997"/>
      <c r="B1362" s="1014"/>
      <c r="C1362" s="1078"/>
      <c r="D1362" s="1119"/>
      <c r="E1362" s="1265"/>
      <c r="F1362" s="1118"/>
    </row>
    <row r="1363" spans="1:6" ht="26.4" x14ac:dyDescent="0.3">
      <c r="A1363" s="997" t="s">
        <v>25</v>
      </c>
      <c r="B1363" s="1014" t="s">
        <v>601</v>
      </c>
      <c r="C1363" s="1078" t="s">
        <v>543</v>
      </c>
      <c r="D1363" s="1119">
        <v>2</v>
      </c>
      <c r="E1363" s="1269"/>
      <c r="F1363" s="1411">
        <f>-1*(D1363*E1363)</f>
        <v>0</v>
      </c>
    </row>
    <row r="1364" spans="1:6" x14ac:dyDescent="0.3">
      <c r="A1364" s="997"/>
      <c r="B1364" s="1120"/>
      <c r="C1364" s="1078"/>
      <c r="D1364" s="1119"/>
      <c r="E1364" s="1265"/>
      <c r="F1364" s="1118"/>
    </row>
    <row r="1365" spans="1:6" x14ac:dyDescent="0.3">
      <c r="A1365" s="997"/>
      <c r="B1365" s="1086"/>
      <c r="C1365" s="1078"/>
      <c r="D1365" s="1119"/>
      <c r="E1365" s="1265"/>
      <c r="F1365" s="1118"/>
    </row>
    <row r="1366" spans="1:6" x14ac:dyDescent="0.3">
      <c r="A1366" s="997"/>
      <c r="B1366" s="1086"/>
      <c r="C1366" s="1078"/>
      <c r="D1366" s="1119"/>
      <c r="E1366" s="1270"/>
      <c r="F1366" s="1117"/>
    </row>
    <row r="1367" spans="1:6" x14ac:dyDescent="0.3">
      <c r="A1367" s="997"/>
      <c r="B1367" s="1014"/>
      <c r="C1367" s="1078"/>
      <c r="D1367" s="1119"/>
      <c r="E1367" s="1270"/>
      <c r="F1367" s="1117"/>
    </row>
    <row r="1368" spans="1:6" x14ac:dyDescent="0.3">
      <c r="A1368" s="997"/>
      <c r="B1368" s="1086"/>
      <c r="C1368" s="1078"/>
      <c r="D1368" s="1119"/>
      <c r="E1368" s="1270"/>
      <c r="F1368" s="1117"/>
    </row>
    <row r="1369" spans="1:6" x14ac:dyDescent="0.3">
      <c r="A1369" s="1122"/>
      <c r="B1369" s="1014"/>
      <c r="C1369" s="999"/>
      <c r="D1369" s="1119"/>
      <c r="E1369" s="1270"/>
      <c r="F1369" s="1117"/>
    </row>
    <row r="1370" spans="1:6" x14ac:dyDescent="0.3">
      <c r="A1370" s="997"/>
      <c r="B1370" s="1086"/>
      <c r="C1370" s="1078"/>
      <c r="D1370" s="1119"/>
      <c r="E1370" s="1270"/>
      <c r="F1370" s="1181"/>
    </row>
    <row r="1371" spans="1:6" x14ac:dyDescent="0.3">
      <c r="A1371" s="997"/>
      <c r="B1371" s="1014"/>
      <c r="C1371" s="1078"/>
      <c r="D1371" s="1119"/>
      <c r="E1371" s="1270"/>
      <c r="F1371" s="1181"/>
    </row>
    <row r="1372" spans="1:6" x14ac:dyDescent="0.3">
      <c r="A1372" s="997"/>
      <c r="B1372" s="1123"/>
      <c r="C1372" s="1078"/>
      <c r="D1372" s="1119"/>
      <c r="E1372" s="1270"/>
      <c r="F1372" s="1181"/>
    </row>
    <row r="1373" spans="1:6" x14ac:dyDescent="0.3">
      <c r="A1373" s="997"/>
      <c r="B1373" s="1124"/>
      <c r="C1373" s="1078"/>
      <c r="D1373" s="1119"/>
      <c r="E1373" s="1270"/>
      <c r="F1373" s="1181"/>
    </row>
    <row r="1374" spans="1:6" x14ac:dyDescent="0.3">
      <c r="A1374" s="997"/>
      <c r="B1374" s="1123"/>
      <c r="C1374" s="1078"/>
      <c r="D1374" s="1119"/>
      <c r="E1374" s="1270"/>
      <c r="F1374" s="1181"/>
    </row>
    <row r="1375" spans="1:6" x14ac:dyDescent="0.3">
      <c r="A1375" s="997"/>
      <c r="B1375" s="769"/>
      <c r="C1375" s="1078"/>
      <c r="D1375" s="1119"/>
      <c r="E1375" s="1270"/>
      <c r="F1375" s="1117"/>
    </row>
    <row r="1376" spans="1:6" x14ac:dyDescent="0.3">
      <c r="A1376" s="997"/>
      <c r="B1376" s="769"/>
      <c r="C1376" s="1078"/>
      <c r="D1376" s="1119"/>
      <c r="E1376" s="1270"/>
      <c r="F1376" s="1117"/>
    </row>
    <row r="1377" spans="1:6" x14ac:dyDescent="0.3">
      <c r="A1377" s="997"/>
      <c r="B1377" s="565"/>
      <c r="C1377" s="1078"/>
      <c r="D1377" s="1119"/>
      <c r="E1377" s="1270"/>
      <c r="F1377" s="1117"/>
    </row>
    <row r="1378" spans="1:6" x14ac:dyDescent="0.3">
      <c r="A1378" s="997"/>
      <c r="B1378" s="769"/>
      <c r="C1378" s="1078"/>
      <c r="D1378" s="1119"/>
      <c r="E1378" s="1270"/>
      <c r="F1378" s="1117"/>
    </row>
    <row r="1379" spans="1:6" x14ac:dyDescent="0.3">
      <c r="A1379" s="997"/>
      <c r="B1379" s="769"/>
      <c r="C1379" s="1078"/>
      <c r="D1379" s="1119"/>
      <c r="E1379" s="1081"/>
      <c r="F1379" s="1117"/>
    </row>
    <row r="1380" spans="1:6" x14ac:dyDescent="0.3">
      <c r="A1380" s="997"/>
      <c r="B1380" s="769"/>
      <c r="C1380" s="1078"/>
      <c r="D1380" s="1119"/>
      <c r="E1380" s="1081"/>
      <c r="F1380" s="1117"/>
    </row>
    <row r="1381" spans="1:6" x14ac:dyDescent="0.3">
      <c r="A1381" s="997"/>
      <c r="B1381" s="769"/>
      <c r="C1381" s="1078"/>
      <c r="D1381" s="1119"/>
      <c r="E1381" s="1081"/>
      <c r="F1381" s="1117"/>
    </row>
    <row r="1382" spans="1:6" x14ac:dyDescent="0.3">
      <c r="A1382" s="997"/>
      <c r="B1382" s="769"/>
      <c r="C1382" s="1078"/>
      <c r="D1382" s="1119"/>
      <c r="E1382" s="1081"/>
      <c r="F1382" s="1117"/>
    </row>
    <row r="1383" spans="1:6" x14ac:dyDescent="0.3">
      <c r="A1383" s="997"/>
      <c r="B1383" s="769"/>
      <c r="C1383" s="1078"/>
      <c r="D1383" s="1119"/>
      <c r="E1383" s="1081"/>
      <c r="F1383" s="1117"/>
    </row>
    <row r="1384" spans="1:6" x14ac:dyDescent="0.3">
      <c r="A1384" s="997"/>
      <c r="B1384" s="769"/>
      <c r="C1384" s="1078"/>
      <c r="D1384" s="1119"/>
      <c r="E1384" s="1081"/>
      <c r="F1384" s="1117"/>
    </row>
    <row r="1385" spans="1:6" x14ac:dyDescent="0.3">
      <c r="A1385" s="997"/>
      <c r="B1385" s="769"/>
      <c r="C1385" s="1078"/>
      <c r="D1385" s="1119"/>
      <c r="E1385" s="1081"/>
      <c r="F1385" s="1117"/>
    </row>
    <row r="1386" spans="1:6" x14ac:dyDescent="0.3">
      <c r="A1386" s="997"/>
      <c r="B1386" s="769"/>
      <c r="C1386" s="1078"/>
      <c r="D1386" s="1119"/>
      <c r="E1386" s="1081"/>
      <c r="F1386" s="1117"/>
    </row>
    <row r="1387" spans="1:6" x14ac:dyDescent="0.3">
      <c r="A1387" s="997"/>
      <c r="B1387" s="769"/>
      <c r="C1387" s="1078"/>
      <c r="D1387" s="1119"/>
      <c r="E1387" s="1081"/>
      <c r="F1387" s="1117"/>
    </row>
    <row r="1388" spans="1:6" x14ac:dyDescent="0.3">
      <c r="A1388" s="997"/>
      <c r="B1388" s="769"/>
      <c r="C1388" s="1078"/>
      <c r="D1388" s="1119"/>
      <c r="E1388" s="1081"/>
      <c r="F1388" s="1117"/>
    </row>
    <row r="1389" spans="1:6" x14ac:dyDescent="0.3">
      <c r="A1389" s="997"/>
      <c r="B1389" s="769"/>
      <c r="C1389" s="1078"/>
      <c r="D1389" s="1119"/>
      <c r="E1389" s="1081"/>
      <c r="F1389" s="1117"/>
    </row>
    <row r="1390" spans="1:6" x14ac:dyDescent="0.3">
      <c r="A1390" s="997"/>
      <c r="B1390" s="769"/>
      <c r="C1390" s="1078"/>
      <c r="D1390" s="1119"/>
      <c r="E1390" s="1081"/>
      <c r="F1390" s="1117"/>
    </row>
    <row r="1391" spans="1:6" x14ac:dyDescent="0.3">
      <c r="A1391" s="997"/>
      <c r="B1391" s="769"/>
      <c r="C1391" s="1078"/>
      <c r="D1391" s="1119"/>
      <c r="E1391" s="1081"/>
      <c r="F1391" s="1117"/>
    </row>
    <row r="1392" spans="1:6" x14ac:dyDescent="0.3">
      <c r="A1392" s="997"/>
      <c r="B1392" s="769"/>
      <c r="C1392" s="1078"/>
      <c r="D1392" s="1119"/>
      <c r="E1392" s="1081"/>
      <c r="F1392" s="1117"/>
    </row>
    <row r="1393" spans="1:6" x14ac:dyDescent="0.3">
      <c r="A1393" s="997"/>
      <c r="B1393" s="769"/>
      <c r="C1393" s="1078"/>
      <c r="D1393" s="1119"/>
      <c r="E1393" s="1081"/>
      <c r="F1393" s="1117"/>
    </row>
    <row r="1394" spans="1:6" x14ac:dyDescent="0.3">
      <c r="A1394" s="997"/>
      <c r="B1394" s="769"/>
      <c r="C1394" s="1078"/>
      <c r="D1394" s="1119"/>
      <c r="E1394" s="1081"/>
      <c r="F1394" s="1117"/>
    </row>
    <row r="1395" spans="1:6" x14ac:dyDescent="0.3">
      <c r="A1395" s="997"/>
      <c r="B1395" s="769"/>
      <c r="C1395" s="1078"/>
      <c r="D1395" s="1119"/>
      <c r="E1395" s="1081"/>
      <c r="F1395" s="1117"/>
    </row>
    <row r="1396" spans="1:6" x14ac:dyDescent="0.3">
      <c r="A1396" s="997"/>
      <c r="B1396" s="769"/>
      <c r="C1396" s="1078"/>
      <c r="D1396" s="1119"/>
      <c r="E1396" s="1081"/>
      <c r="F1396" s="1117"/>
    </row>
    <row r="1397" spans="1:6" x14ac:dyDescent="0.3">
      <c r="A1397" s="997"/>
      <c r="B1397" s="769"/>
      <c r="C1397" s="1078"/>
      <c r="D1397" s="1119"/>
      <c r="E1397" s="1081"/>
      <c r="F1397" s="1117"/>
    </row>
    <row r="1398" spans="1:6" x14ac:dyDescent="0.3">
      <c r="A1398" s="997"/>
      <c r="B1398" s="769"/>
      <c r="C1398" s="1078"/>
      <c r="D1398" s="1119"/>
      <c r="E1398" s="1081"/>
      <c r="F1398" s="1117"/>
    </row>
    <row r="1399" spans="1:6" x14ac:dyDescent="0.3">
      <c r="A1399" s="997"/>
      <c r="B1399" s="769"/>
      <c r="C1399" s="1078"/>
      <c r="D1399" s="1119"/>
      <c r="E1399" s="1081"/>
      <c r="F1399" s="1117"/>
    </row>
    <row r="1400" spans="1:6" x14ac:dyDescent="0.3">
      <c r="A1400" s="997"/>
      <c r="B1400" s="769"/>
      <c r="C1400" s="1078"/>
      <c r="D1400" s="1119"/>
      <c r="E1400" s="1081"/>
      <c r="F1400" s="1117"/>
    </row>
    <row r="1401" spans="1:6" x14ac:dyDescent="0.3">
      <c r="A1401" s="997"/>
      <c r="B1401" s="769"/>
      <c r="C1401" s="1078"/>
      <c r="D1401" s="1119"/>
      <c r="E1401" s="1081"/>
      <c r="F1401" s="1117"/>
    </row>
    <row r="1402" spans="1:6" x14ac:dyDescent="0.3">
      <c r="A1402" s="997"/>
      <c r="B1402" s="769"/>
      <c r="C1402" s="1078"/>
      <c r="D1402" s="1119"/>
      <c r="E1402" s="1081"/>
      <c r="F1402" s="1117"/>
    </row>
    <row r="1403" spans="1:6" x14ac:dyDescent="0.3">
      <c r="A1403" s="997"/>
      <c r="B1403" s="769"/>
      <c r="C1403" s="1078"/>
      <c r="D1403" s="1119"/>
      <c r="E1403" s="1081"/>
      <c r="F1403" s="1125"/>
    </row>
    <row r="1404" spans="1:6" x14ac:dyDescent="0.3">
      <c r="A1404" s="1402"/>
      <c r="B1404" s="1412" t="s">
        <v>604</v>
      </c>
      <c r="C1404" s="1413"/>
      <c r="D1404" s="1434"/>
      <c r="E1404" s="1405"/>
      <c r="F1404" s="1435"/>
    </row>
    <row r="1405" spans="1:6" x14ac:dyDescent="0.3">
      <c r="A1405" s="1402"/>
      <c r="B1405" s="1417" t="s">
        <v>605</v>
      </c>
      <c r="C1405" s="1413"/>
      <c r="D1405" s="1434" t="s">
        <v>361</v>
      </c>
      <c r="E1405" s="1405"/>
      <c r="F1405" s="1436">
        <f>SUM(F1361:F1363)</f>
        <v>0</v>
      </c>
    </row>
    <row r="1406" spans="1:6" ht="15" thickBot="1" x14ac:dyDescent="0.35">
      <c r="A1406" s="1396"/>
      <c r="B1406" s="1419"/>
      <c r="C1406" s="1420"/>
      <c r="D1406" s="1437"/>
      <c r="E1406" s="1399"/>
      <c r="F1406" s="1423"/>
    </row>
    <row r="1407" spans="1:6" ht="15" thickTop="1" x14ac:dyDescent="0.3">
      <c r="E1407" s="972"/>
    </row>
    <row r="1408" spans="1:6" ht="15" thickBot="1" x14ac:dyDescent="0.35">
      <c r="E1408" s="972"/>
    </row>
    <row r="1409" spans="1:6" ht="15" thickTop="1" x14ac:dyDescent="0.3">
      <c r="A1409" s="1126"/>
      <c r="B1409" s="1127" t="s">
        <v>514</v>
      </c>
      <c r="C1409" s="1128"/>
      <c r="D1409" s="1129"/>
      <c r="E1409" s="1130"/>
      <c r="F1409" s="1131"/>
    </row>
    <row r="1410" spans="1:6" x14ac:dyDescent="0.3">
      <c r="A1410" s="1132"/>
      <c r="B1410" s="1133"/>
      <c r="C1410" s="1134"/>
      <c r="D1410" s="1135"/>
      <c r="E1410" s="1136"/>
      <c r="F1410" s="1137"/>
    </row>
    <row r="1411" spans="1:6" x14ac:dyDescent="0.3">
      <c r="A1411" s="1132"/>
      <c r="B1411" s="1138" t="s">
        <v>210</v>
      </c>
      <c r="C1411" s="1134"/>
      <c r="D1411" s="1135"/>
      <c r="E1411" s="1136"/>
      <c r="F1411" s="1137"/>
    </row>
    <row r="1412" spans="1:6" x14ac:dyDescent="0.3">
      <c r="A1412" s="1132"/>
      <c r="B1412" s="1133"/>
      <c r="C1412" s="1134"/>
      <c r="D1412" s="1135"/>
      <c r="E1412" s="1136"/>
      <c r="F1412" s="1137"/>
    </row>
    <row r="1413" spans="1:6" x14ac:dyDescent="0.3">
      <c r="A1413" s="1132"/>
      <c r="B1413" s="1138" t="s">
        <v>362</v>
      </c>
      <c r="C1413" s="1134"/>
      <c r="D1413" s="1135"/>
      <c r="E1413" s="1136"/>
      <c r="F1413" s="1137"/>
    </row>
    <row r="1414" spans="1:6" x14ac:dyDescent="0.3">
      <c r="A1414" s="1132"/>
      <c r="B1414" s="1133"/>
      <c r="C1414" s="1139"/>
      <c r="D1414" s="486"/>
      <c r="E1414" s="1136"/>
      <c r="F1414" s="1140" t="s">
        <v>345</v>
      </c>
    </row>
    <row r="1415" spans="1:6" x14ac:dyDescent="0.3">
      <c r="A1415" s="1132"/>
      <c r="B1415" s="1141" t="s">
        <v>346</v>
      </c>
      <c r="C1415" s="1545" t="s">
        <v>347</v>
      </c>
      <c r="D1415" s="1546"/>
      <c r="E1415" s="1142"/>
      <c r="F1415" s="1143" t="s">
        <v>348</v>
      </c>
    </row>
    <row r="1416" spans="1:6" x14ac:dyDescent="0.3">
      <c r="A1416" s="1132"/>
      <c r="B1416" s="1133"/>
      <c r="C1416" s="1134"/>
      <c r="D1416" s="1135"/>
      <c r="E1416" s="1136"/>
      <c r="F1416" s="1140"/>
    </row>
    <row r="1417" spans="1:6" x14ac:dyDescent="0.3">
      <c r="A1417" s="1132" t="s">
        <v>349</v>
      </c>
      <c r="B1417" s="1149" t="s">
        <v>350</v>
      </c>
      <c r="C1417" s="1547" t="s">
        <v>1516</v>
      </c>
      <c r="D1417" s="1548"/>
      <c r="E1417" s="1150"/>
      <c r="F1417" s="1151">
        <f>F946</f>
        <v>0</v>
      </c>
    </row>
    <row r="1418" spans="1:6" x14ac:dyDescent="0.3">
      <c r="A1418" s="1132"/>
      <c r="B1418" s="1133"/>
      <c r="C1418" s="1183"/>
      <c r="D1418" s="1183"/>
      <c r="E1418" s="526"/>
      <c r="F1418" s="1151"/>
    </row>
    <row r="1419" spans="1:6" x14ac:dyDescent="0.3">
      <c r="A1419" s="1132" t="s">
        <v>351</v>
      </c>
      <c r="B1419" s="1149" t="s">
        <v>352</v>
      </c>
      <c r="C1419" s="1547" t="s">
        <v>1471</v>
      </c>
      <c r="D1419" s="1548"/>
      <c r="E1419" s="1150"/>
      <c r="F1419" s="1151">
        <f>F995</f>
        <v>0</v>
      </c>
    </row>
    <row r="1420" spans="1:6" x14ac:dyDescent="0.3">
      <c r="A1420" s="1132"/>
      <c r="B1420" s="1149"/>
      <c r="C1420" s="1183"/>
      <c r="D1420" s="1183"/>
      <c r="E1420" s="1184"/>
      <c r="F1420" s="1151"/>
    </row>
    <row r="1421" spans="1:6" x14ac:dyDescent="0.3">
      <c r="A1421" s="1132" t="s">
        <v>353</v>
      </c>
      <c r="B1421" s="1149" t="s">
        <v>356</v>
      </c>
      <c r="C1421" s="1547" t="s">
        <v>1472</v>
      </c>
      <c r="D1421" s="1548"/>
      <c r="E1421" s="1150"/>
      <c r="F1421" s="1151">
        <f>F1078</f>
        <v>0</v>
      </c>
    </row>
    <row r="1422" spans="1:6" x14ac:dyDescent="0.3">
      <c r="A1422" s="1132"/>
      <c r="B1422" s="1149"/>
      <c r="C1422" s="1183"/>
      <c r="D1422" s="1183"/>
      <c r="E1422" s="1184"/>
      <c r="F1422" s="1151"/>
    </row>
    <row r="1423" spans="1:6" x14ac:dyDescent="0.3">
      <c r="A1423" s="1132" t="s">
        <v>355</v>
      </c>
      <c r="B1423" s="269" t="s">
        <v>364</v>
      </c>
      <c r="C1423" s="1547" t="s">
        <v>1473</v>
      </c>
      <c r="D1423" s="1548"/>
      <c r="E1423" s="1150"/>
      <c r="F1423" s="1151">
        <f>F1122</f>
        <v>0</v>
      </c>
    </row>
    <row r="1424" spans="1:6" x14ac:dyDescent="0.3">
      <c r="A1424" s="1132"/>
      <c r="B1424" s="1149"/>
      <c r="C1424" s="1547"/>
      <c r="D1424" s="1548"/>
      <c r="E1424" s="1150"/>
      <c r="F1424" s="1151"/>
    </row>
    <row r="1425" spans="1:6" x14ac:dyDescent="0.3">
      <c r="A1425" s="1132" t="s">
        <v>357</v>
      </c>
      <c r="B1425" s="1149" t="s">
        <v>354</v>
      </c>
      <c r="C1425" s="1547" t="s">
        <v>1474</v>
      </c>
      <c r="D1425" s="1548"/>
      <c r="E1425" s="1150"/>
      <c r="F1425" s="1151">
        <f>F1215</f>
        <v>0</v>
      </c>
    </row>
    <row r="1426" spans="1:6" x14ac:dyDescent="0.3">
      <c r="A1426" s="1132"/>
      <c r="B1426" s="1149"/>
      <c r="C1426" s="1134"/>
      <c r="D1426" s="1154"/>
      <c r="E1426" s="1150"/>
      <c r="F1426" s="1151"/>
    </row>
    <row r="1427" spans="1:6" x14ac:dyDescent="0.3">
      <c r="A1427" s="1132" t="s">
        <v>359</v>
      </c>
      <c r="B1427" s="1149" t="s">
        <v>358</v>
      </c>
      <c r="C1427" s="1547" t="s">
        <v>1517</v>
      </c>
      <c r="D1427" s="1548"/>
      <c r="E1427" s="1150"/>
      <c r="F1427" s="1151">
        <f>F1308</f>
        <v>0</v>
      </c>
    </row>
    <row r="1428" spans="1:6" x14ac:dyDescent="0.3">
      <c r="A1428" s="1132"/>
      <c r="B1428" s="1160"/>
      <c r="C1428" s="1156"/>
      <c r="D1428" s="1135"/>
      <c r="E1428" s="1157"/>
      <c r="F1428" s="1158"/>
    </row>
    <row r="1429" spans="1:6" x14ac:dyDescent="0.3">
      <c r="A1429" s="1132" t="s">
        <v>363</v>
      </c>
      <c r="B1429" s="1160" t="s">
        <v>360</v>
      </c>
      <c r="C1429" s="1547" t="s">
        <v>1475</v>
      </c>
      <c r="D1429" s="1548"/>
      <c r="E1429" s="1157"/>
      <c r="F1429" s="1159">
        <f>F1354</f>
        <v>15000</v>
      </c>
    </row>
    <row r="1430" spans="1:6" x14ac:dyDescent="0.3">
      <c r="A1430" s="1132"/>
      <c r="B1430" s="1160"/>
      <c r="C1430" s="1156"/>
      <c r="D1430" s="1135"/>
      <c r="E1430" s="1157"/>
      <c r="F1430" s="1158"/>
    </row>
    <row r="1431" spans="1:6" x14ac:dyDescent="0.3">
      <c r="A1431" s="1132"/>
      <c r="B1431" s="1161" t="s">
        <v>606</v>
      </c>
      <c r="C1431" s="1156"/>
      <c r="D1431" s="1135"/>
      <c r="E1431" s="1157"/>
      <c r="F1431" s="1158">
        <f>SUM(F1417:F1429)</f>
        <v>15000</v>
      </c>
    </row>
    <row r="1432" spans="1:6" x14ac:dyDescent="0.3">
      <c r="A1432" s="1132"/>
      <c r="B1432" s="1160"/>
      <c r="C1432" s="1156"/>
      <c r="D1432" s="1135"/>
      <c r="E1432" s="1157"/>
      <c r="F1432" s="1158"/>
    </row>
    <row r="1433" spans="1:6" x14ac:dyDescent="0.3">
      <c r="A1433" s="1132"/>
      <c r="B1433" s="1162" t="s">
        <v>607</v>
      </c>
      <c r="C1433" s="1552" t="s">
        <v>1518</v>
      </c>
      <c r="D1433" s="1553"/>
      <c r="E1433" s="1157"/>
      <c r="F1433" s="1158">
        <f>F1405</f>
        <v>0</v>
      </c>
    </row>
    <row r="1434" spans="1:6" x14ac:dyDescent="0.3">
      <c r="A1434" s="1132"/>
      <c r="B1434" s="1160"/>
      <c r="C1434" s="1156"/>
      <c r="D1434" s="1135"/>
      <c r="E1434" s="1157"/>
      <c r="F1434" s="1158"/>
    </row>
    <row r="1435" spans="1:6" x14ac:dyDescent="0.3">
      <c r="A1435" s="1132"/>
      <c r="B1435" s="1160"/>
      <c r="C1435" s="1156"/>
      <c r="D1435" s="1135"/>
      <c r="E1435" s="1157"/>
      <c r="F1435" s="1158"/>
    </row>
    <row r="1436" spans="1:6" x14ac:dyDescent="0.3">
      <c r="A1436" s="1132"/>
      <c r="B1436" s="1160"/>
      <c r="C1436" s="1156"/>
      <c r="D1436" s="1135"/>
      <c r="E1436" s="1157"/>
      <c r="F1436" s="1158"/>
    </row>
    <row r="1437" spans="1:6" x14ac:dyDescent="0.3">
      <c r="A1437" s="1132"/>
      <c r="B1437" s="1160"/>
      <c r="C1437" s="1156"/>
      <c r="D1437" s="1135"/>
      <c r="E1437" s="1157"/>
      <c r="F1437" s="1158"/>
    </row>
    <row r="1438" spans="1:6" x14ac:dyDescent="0.3">
      <c r="A1438" s="1132"/>
      <c r="B1438" s="1160"/>
      <c r="C1438" s="1156"/>
      <c r="D1438" s="1135"/>
      <c r="E1438" s="1157"/>
      <c r="F1438" s="1158"/>
    </row>
    <row r="1439" spans="1:6" x14ac:dyDescent="0.3">
      <c r="A1439" s="1132"/>
      <c r="B1439" s="1160"/>
      <c r="C1439" s="1156"/>
      <c r="D1439" s="1135"/>
      <c r="E1439" s="1157"/>
      <c r="F1439" s="1158"/>
    </row>
    <row r="1440" spans="1:6" x14ac:dyDescent="0.3">
      <c r="A1440" s="1132"/>
      <c r="B1440" s="1160"/>
      <c r="C1440" s="1156"/>
      <c r="D1440" s="1135"/>
      <c r="E1440" s="1157"/>
      <c r="F1440" s="1158"/>
    </row>
    <row r="1441" spans="1:6" x14ac:dyDescent="0.3">
      <c r="A1441" s="1132"/>
      <c r="B1441" s="1160"/>
      <c r="C1441" s="1156"/>
      <c r="D1441" s="1135"/>
      <c r="E1441" s="1157"/>
      <c r="F1441" s="1158"/>
    </row>
    <row r="1442" spans="1:6" x14ac:dyDescent="0.3">
      <c r="A1442" s="1132"/>
      <c r="B1442" s="1160"/>
      <c r="C1442" s="1156"/>
      <c r="D1442" s="1135"/>
      <c r="E1442" s="1157"/>
      <c r="F1442" s="1158"/>
    </row>
    <row r="1443" spans="1:6" x14ac:dyDescent="0.3">
      <c r="A1443" s="1132"/>
      <c r="B1443" s="1160"/>
      <c r="C1443" s="1156"/>
      <c r="D1443" s="1135"/>
      <c r="E1443" s="1157"/>
      <c r="F1443" s="1158"/>
    </row>
    <row r="1444" spans="1:6" x14ac:dyDescent="0.3">
      <c r="A1444" s="1132"/>
      <c r="B1444" s="1160"/>
      <c r="C1444" s="1156"/>
      <c r="D1444" s="1135"/>
      <c r="E1444" s="1157"/>
      <c r="F1444" s="1158"/>
    </row>
    <row r="1445" spans="1:6" x14ac:dyDescent="0.3">
      <c r="A1445" s="1132"/>
      <c r="B1445" s="1160"/>
      <c r="C1445" s="1156"/>
      <c r="D1445" s="1135"/>
      <c r="E1445" s="1157"/>
      <c r="F1445" s="1158"/>
    </row>
    <row r="1446" spans="1:6" x14ac:dyDescent="0.3">
      <c r="A1446" s="1132"/>
      <c r="B1446" s="1160"/>
      <c r="C1446" s="1156"/>
      <c r="D1446" s="1135"/>
      <c r="E1446" s="1157"/>
      <c r="F1446" s="1158"/>
    </row>
    <row r="1447" spans="1:6" x14ac:dyDescent="0.3">
      <c r="A1447" s="1132"/>
      <c r="B1447" s="1160"/>
      <c r="C1447" s="1156"/>
      <c r="D1447" s="1135"/>
      <c r="E1447" s="1157"/>
      <c r="F1447" s="1158"/>
    </row>
    <row r="1448" spans="1:6" x14ac:dyDescent="0.3">
      <c r="A1448" s="1132"/>
      <c r="B1448" s="1160"/>
      <c r="C1448" s="1156"/>
      <c r="D1448" s="1135"/>
      <c r="E1448" s="1157"/>
      <c r="F1448" s="1158"/>
    </row>
    <row r="1449" spans="1:6" x14ac:dyDescent="0.3">
      <c r="A1449" s="1132"/>
      <c r="B1449" s="1160"/>
      <c r="C1449" s="1156"/>
      <c r="D1449" s="1135"/>
      <c r="E1449" s="1157"/>
      <c r="F1449" s="1158"/>
    </row>
    <row r="1450" spans="1:6" x14ac:dyDescent="0.3">
      <c r="A1450" s="1132"/>
      <c r="B1450" s="1160"/>
      <c r="C1450" s="1156"/>
      <c r="D1450" s="1135"/>
      <c r="E1450" s="1157"/>
      <c r="F1450" s="1158"/>
    </row>
    <row r="1451" spans="1:6" x14ac:dyDescent="0.3">
      <c r="A1451" s="1132"/>
      <c r="B1451" s="1160"/>
      <c r="C1451" s="1156"/>
      <c r="D1451" s="1135"/>
      <c r="E1451" s="1157"/>
      <c r="F1451" s="1158"/>
    </row>
    <row r="1452" spans="1:6" x14ac:dyDescent="0.3">
      <c r="A1452" s="1132"/>
      <c r="B1452" s="1160"/>
      <c r="C1452" s="1156"/>
      <c r="D1452" s="1135"/>
      <c r="E1452" s="1157"/>
      <c r="F1452" s="1158"/>
    </row>
    <row r="1453" spans="1:6" x14ac:dyDescent="0.3">
      <c r="A1453" s="1132"/>
      <c r="B1453" s="1160"/>
      <c r="C1453" s="1156"/>
      <c r="D1453" s="1135"/>
      <c r="E1453" s="1157"/>
      <c r="F1453" s="1158"/>
    </row>
    <row r="1454" spans="1:6" x14ac:dyDescent="0.3">
      <c r="A1454" s="1132"/>
      <c r="B1454" s="1160"/>
      <c r="C1454" s="1156"/>
      <c r="D1454" s="1135"/>
      <c r="E1454" s="1157"/>
      <c r="F1454" s="1158"/>
    </row>
    <row r="1455" spans="1:6" x14ac:dyDescent="0.3">
      <c r="A1455" s="1132"/>
      <c r="B1455" s="1160"/>
      <c r="C1455" s="1156"/>
      <c r="D1455" s="1135"/>
      <c r="E1455" s="1157"/>
      <c r="F1455" s="1158"/>
    </row>
    <row r="1456" spans="1:6" x14ac:dyDescent="0.3">
      <c r="A1456" s="1132"/>
      <c r="B1456" s="1160"/>
      <c r="C1456" s="1156"/>
      <c r="D1456" s="1135"/>
      <c r="E1456" s="1157"/>
      <c r="F1456" s="1158"/>
    </row>
    <row r="1457" spans="1:6" x14ac:dyDescent="0.3">
      <c r="A1457" s="1132"/>
      <c r="B1457" s="1160"/>
      <c r="C1457" s="1156"/>
      <c r="D1457" s="1135"/>
      <c r="E1457" s="1157"/>
      <c r="F1457" s="1163"/>
    </row>
    <row r="1458" spans="1:6" x14ac:dyDescent="0.3">
      <c r="A1458" s="1132"/>
      <c r="B1458" s="1023" t="s">
        <v>450</v>
      </c>
      <c r="C1458" s="1134"/>
      <c r="D1458" s="1135"/>
      <c r="E1458" s="1136"/>
      <c r="F1458" s="1137"/>
    </row>
    <row r="1459" spans="1:6" ht="15" thickBot="1" x14ac:dyDescent="0.35">
      <c r="A1459" s="1164"/>
      <c r="B1459" s="1030" t="s">
        <v>393</v>
      </c>
      <c r="C1459" s="1165"/>
      <c r="D1459" s="1166"/>
      <c r="E1459" s="1167" t="s">
        <v>361</v>
      </c>
      <c r="F1459" s="1168">
        <f>F1431+F1433</f>
        <v>15000</v>
      </c>
    </row>
    <row r="1460" spans="1:6" ht="15" thickTop="1" x14ac:dyDescent="0.3">
      <c r="E1460" s="971"/>
    </row>
    <row r="1461" spans="1:6" x14ac:dyDescent="0.3">
      <c r="E1461" s="971"/>
    </row>
    <row r="1462" spans="1:6" x14ac:dyDescent="0.3">
      <c r="E1462" s="971"/>
    </row>
    <row r="1463" spans="1:6" x14ac:dyDescent="0.3">
      <c r="E1463" s="971"/>
    </row>
    <row r="1464" spans="1:6" x14ac:dyDescent="0.3">
      <c r="E1464" s="971"/>
    </row>
    <row r="1465" spans="1:6" x14ac:dyDescent="0.3">
      <c r="E1465" s="971"/>
    </row>
    <row r="1466" spans="1:6" x14ac:dyDescent="0.3">
      <c r="E1466" s="269"/>
      <c r="F1466" s="269"/>
    </row>
    <row r="1467" spans="1:6" x14ac:dyDescent="0.3">
      <c r="E1467" s="269"/>
      <c r="F1467" s="269"/>
    </row>
    <row r="1468" spans="1:6" x14ac:dyDescent="0.3">
      <c r="E1468" s="269"/>
      <c r="F1468" s="269"/>
    </row>
    <row r="1469" spans="1:6" x14ac:dyDescent="0.3">
      <c r="E1469" s="269"/>
      <c r="F1469" s="269"/>
    </row>
    <row r="1470" spans="1:6" x14ac:dyDescent="0.3">
      <c r="E1470" s="269"/>
      <c r="F1470" s="269"/>
    </row>
    <row r="1471" spans="1:6" x14ac:dyDescent="0.3">
      <c r="E1471" s="269"/>
      <c r="F1471" s="269"/>
    </row>
    <row r="1472" spans="1:6" x14ac:dyDescent="0.3">
      <c r="E1472" s="269"/>
      <c r="F1472" s="269"/>
    </row>
    <row r="1473" spans="2:6" x14ac:dyDescent="0.3">
      <c r="E1473" s="269"/>
      <c r="F1473" s="269"/>
    </row>
    <row r="1474" spans="2:6" x14ac:dyDescent="0.3">
      <c r="E1474" s="269"/>
      <c r="F1474" s="269"/>
    </row>
    <row r="1475" spans="2:6" x14ac:dyDescent="0.3">
      <c r="E1475" s="269"/>
      <c r="F1475" s="269"/>
    </row>
    <row r="1476" spans="2:6" x14ac:dyDescent="0.3">
      <c r="E1476" s="269"/>
      <c r="F1476" s="269"/>
    </row>
    <row r="1477" spans="2:6" x14ac:dyDescent="0.3">
      <c r="E1477" s="269"/>
      <c r="F1477" s="269"/>
    </row>
    <row r="1478" spans="2:6" x14ac:dyDescent="0.3">
      <c r="E1478" s="269"/>
      <c r="F1478" s="269"/>
    </row>
    <row r="1479" spans="2:6" ht="35.4" x14ac:dyDescent="0.6">
      <c r="B1479" s="1549" t="s">
        <v>532</v>
      </c>
      <c r="C1479" s="1549"/>
      <c r="D1479" s="1549"/>
      <c r="E1479" s="1549"/>
      <c r="F1479" s="269"/>
    </row>
    <row r="1480" spans="2:6" ht="83.25" customHeight="1" x14ac:dyDescent="0.6">
      <c r="B1480" s="1551" t="s">
        <v>631</v>
      </c>
      <c r="C1480" s="1551"/>
      <c r="D1480" s="1551"/>
      <c r="E1480" s="1551"/>
      <c r="F1480" s="269"/>
    </row>
    <row r="1481" spans="2:6" x14ac:dyDescent="0.3">
      <c r="E1481" s="269"/>
      <c r="F1481" s="269"/>
    </row>
    <row r="1482" spans="2:6" x14ac:dyDescent="0.3">
      <c r="E1482" s="269"/>
      <c r="F1482" s="269"/>
    </row>
    <row r="1483" spans="2:6" x14ac:dyDescent="0.3">
      <c r="E1483" s="269"/>
      <c r="F1483" s="269"/>
    </row>
    <row r="1484" spans="2:6" x14ac:dyDescent="0.3">
      <c r="E1484" s="269"/>
      <c r="F1484" s="269"/>
    </row>
    <row r="1485" spans="2:6" x14ac:dyDescent="0.3">
      <c r="E1485" s="269"/>
      <c r="F1485" s="269"/>
    </row>
    <row r="1486" spans="2:6" x14ac:dyDescent="0.3">
      <c r="E1486" s="269"/>
      <c r="F1486" s="269"/>
    </row>
    <row r="1487" spans="2:6" x14ac:dyDescent="0.3">
      <c r="E1487" s="269"/>
      <c r="F1487" s="269"/>
    </row>
    <row r="1488" spans="2:6" x14ac:dyDescent="0.3">
      <c r="E1488" s="269"/>
      <c r="F1488" s="269"/>
    </row>
    <row r="1489" s="269" customFormat="1" x14ac:dyDescent="0.3"/>
    <row r="1490" s="269" customFormat="1" x14ac:dyDescent="0.3"/>
    <row r="1491" s="269" customFormat="1" x14ac:dyDescent="0.3"/>
    <row r="1492" s="269" customFormat="1" x14ac:dyDescent="0.3"/>
    <row r="1493" s="269" customFormat="1" x14ac:dyDescent="0.3"/>
    <row r="1494" s="269" customFormat="1" x14ac:dyDescent="0.3"/>
    <row r="1495" s="269" customFormat="1" x14ac:dyDescent="0.3"/>
    <row r="1496" s="269" customFormat="1" x14ac:dyDescent="0.3"/>
    <row r="1497" s="269" customFormat="1" x14ac:dyDescent="0.3"/>
    <row r="1498" s="269" customFormat="1" x14ac:dyDescent="0.3"/>
    <row r="1499" s="269" customFormat="1" x14ac:dyDescent="0.3"/>
    <row r="1500" s="269" customFormat="1" x14ac:dyDescent="0.3"/>
    <row r="1501" s="269" customFormat="1" x14ac:dyDescent="0.3"/>
    <row r="1502" s="269" customFormat="1" x14ac:dyDescent="0.3"/>
    <row r="1503" s="269" customFormat="1" x14ac:dyDescent="0.3"/>
    <row r="1504" s="269" customFormat="1" x14ac:dyDescent="0.3"/>
    <row r="1505" spans="1:6" x14ac:dyDescent="0.3">
      <c r="E1505" s="269"/>
      <c r="F1505" s="269"/>
    </row>
    <row r="1506" spans="1:6" x14ac:dyDescent="0.3">
      <c r="E1506" s="269"/>
      <c r="F1506" s="269"/>
    </row>
    <row r="1507" spans="1:6" x14ac:dyDescent="0.3">
      <c r="E1507" s="269"/>
      <c r="F1507" s="269"/>
    </row>
    <row r="1508" spans="1:6" ht="15" thickBot="1" x14ac:dyDescent="0.35">
      <c r="E1508" s="269"/>
      <c r="F1508" s="269"/>
    </row>
    <row r="1509" spans="1:6" ht="15" thickTop="1" x14ac:dyDescent="0.3">
      <c r="A1509" s="973" t="s">
        <v>202</v>
      </c>
      <c r="B1509" s="974" t="s">
        <v>203</v>
      </c>
      <c r="C1509" s="975" t="s">
        <v>204</v>
      </c>
      <c r="D1509" s="976" t="s">
        <v>205</v>
      </c>
      <c r="E1509" s="1185" t="s">
        <v>206</v>
      </c>
      <c r="F1509" s="1186" t="s">
        <v>979</v>
      </c>
    </row>
    <row r="1510" spans="1:6" x14ac:dyDescent="0.3">
      <c r="A1510" s="979"/>
      <c r="B1510" s="980"/>
      <c r="C1510" s="981"/>
      <c r="D1510" s="982"/>
      <c r="E1510" s="1187"/>
      <c r="F1510" s="1188"/>
    </row>
    <row r="1511" spans="1:6" x14ac:dyDescent="0.3">
      <c r="A1511" s="984"/>
      <c r="B1511" s="985" t="s">
        <v>494</v>
      </c>
      <c r="C1511" s="986"/>
      <c r="D1511" s="987"/>
      <c r="E1511" s="1271"/>
      <c r="F1511" s="1272"/>
    </row>
    <row r="1512" spans="1:6" x14ac:dyDescent="0.3">
      <c r="A1512" s="984"/>
      <c r="B1512" s="985"/>
      <c r="C1512" s="986"/>
      <c r="D1512" s="987"/>
      <c r="E1512" s="1271"/>
      <c r="F1512" s="1272"/>
    </row>
    <row r="1513" spans="1:6" x14ac:dyDescent="0.3">
      <c r="A1513" s="984"/>
      <c r="B1513" s="985" t="s">
        <v>630</v>
      </c>
      <c r="C1513" s="986"/>
      <c r="D1513" s="987"/>
      <c r="E1513" s="1271"/>
      <c r="F1513" s="1272"/>
    </row>
    <row r="1514" spans="1:6" x14ac:dyDescent="0.3">
      <c r="A1514" s="984"/>
      <c r="B1514" s="985"/>
      <c r="C1514" s="986"/>
      <c r="D1514" s="987"/>
      <c r="E1514" s="1271"/>
      <c r="F1514" s="1272"/>
    </row>
    <row r="1515" spans="1:6" x14ac:dyDescent="0.3">
      <c r="A1515" s="984"/>
      <c r="B1515" s="1009" t="s">
        <v>350</v>
      </c>
      <c r="C1515" s="986"/>
      <c r="D1515" s="987"/>
      <c r="E1515" s="1273"/>
      <c r="F1515" s="1274"/>
    </row>
    <row r="1516" spans="1:6" x14ac:dyDescent="0.3">
      <c r="A1516" s="984"/>
      <c r="B1516" s="1009"/>
      <c r="C1516" s="986"/>
      <c r="D1516" s="987"/>
      <c r="E1516" s="1273"/>
      <c r="F1516" s="1274"/>
    </row>
    <row r="1517" spans="1:6" ht="39.6" x14ac:dyDescent="0.3">
      <c r="A1517" s="984" t="s">
        <v>20</v>
      </c>
      <c r="B1517" s="1010" t="s">
        <v>498</v>
      </c>
      <c r="C1517" s="986" t="s">
        <v>16</v>
      </c>
      <c r="D1517" s="987"/>
      <c r="E1517" s="1273"/>
      <c r="F1517" s="1275"/>
    </row>
    <row r="1518" spans="1:6" x14ac:dyDescent="0.3">
      <c r="A1518" s="984"/>
      <c r="B1518" s="1010"/>
      <c r="C1518" s="986"/>
      <c r="D1518" s="987"/>
      <c r="E1518" s="1273"/>
      <c r="F1518" s="1274"/>
    </row>
    <row r="1519" spans="1:6" x14ac:dyDescent="0.3">
      <c r="A1519" s="984"/>
      <c r="B1519" s="1009" t="s">
        <v>618</v>
      </c>
      <c r="C1519" s="986"/>
      <c r="D1519" s="987"/>
      <c r="E1519" s="1273"/>
      <c r="F1519" s="1274"/>
    </row>
    <row r="1520" spans="1:6" x14ac:dyDescent="0.3">
      <c r="A1520" s="984"/>
      <c r="B1520" s="985"/>
      <c r="C1520" s="986"/>
      <c r="D1520" s="987"/>
      <c r="E1520" s="1273"/>
      <c r="F1520" s="1274"/>
    </row>
    <row r="1521" spans="1:6" x14ac:dyDescent="0.3">
      <c r="A1521" s="984"/>
      <c r="B1521" s="1191" t="s">
        <v>620</v>
      </c>
      <c r="C1521" s="986"/>
      <c r="D1521" s="987"/>
      <c r="E1521" s="1273"/>
      <c r="F1521" s="1274"/>
    </row>
    <row r="1522" spans="1:6" x14ac:dyDescent="0.3">
      <c r="A1522" s="984"/>
      <c r="B1522" s="985"/>
      <c r="C1522" s="986"/>
      <c r="D1522" s="987"/>
      <c r="E1522" s="1273"/>
      <c r="F1522" s="1274"/>
    </row>
    <row r="1523" spans="1:6" ht="118.8" x14ac:dyDescent="0.3">
      <c r="A1523" s="984" t="s">
        <v>25</v>
      </c>
      <c r="B1523" s="1045" t="s">
        <v>1481</v>
      </c>
      <c r="C1523" s="438" t="s">
        <v>208</v>
      </c>
      <c r="D1523" s="991">
        <v>4</v>
      </c>
      <c r="E1523" s="1276"/>
      <c r="F1523" s="1519">
        <f>D1523*E1523</f>
        <v>0</v>
      </c>
    </row>
    <row r="1524" spans="1:6" x14ac:dyDescent="0.3">
      <c r="A1524" s="984"/>
      <c r="B1524" s="1045"/>
      <c r="C1524" s="438"/>
      <c r="D1524" s="991"/>
      <c r="E1524" s="1277"/>
      <c r="F1524" s="1520"/>
    </row>
    <row r="1525" spans="1:6" x14ac:dyDescent="0.3">
      <c r="A1525" s="984"/>
      <c r="B1525" s="1191" t="s">
        <v>619</v>
      </c>
      <c r="C1525" s="986"/>
      <c r="D1525" s="987"/>
      <c r="E1525" s="1273"/>
      <c r="F1525" s="1521"/>
    </row>
    <row r="1526" spans="1:6" x14ac:dyDescent="0.3">
      <c r="A1526" s="984"/>
      <c r="B1526" s="985"/>
      <c r="C1526" s="986"/>
      <c r="D1526" s="987"/>
      <c r="E1526" s="1273"/>
      <c r="F1526" s="1521"/>
    </row>
    <row r="1527" spans="1:6" ht="118.8" x14ac:dyDescent="0.3">
      <c r="A1527" s="989" t="s">
        <v>28</v>
      </c>
      <c r="B1527" s="1045" t="s">
        <v>1480</v>
      </c>
      <c r="C1527" s="438" t="s">
        <v>208</v>
      </c>
      <c r="D1527" s="991">
        <v>18</v>
      </c>
      <c r="E1527" s="1276"/>
      <c r="F1527" s="1519">
        <f>D1527*E1527</f>
        <v>0</v>
      </c>
    </row>
    <row r="1528" spans="1:6" x14ac:dyDescent="0.3">
      <c r="A1528" s="989"/>
      <c r="B1528" s="990"/>
      <c r="C1528" s="405"/>
      <c r="D1528" s="991"/>
      <c r="E1528" s="1278"/>
      <c r="F1528" s="1192"/>
    </row>
    <row r="1529" spans="1:6" x14ac:dyDescent="0.3">
      <c r="A1529" s="992"/>
      <c r="B1529" s="1170" t="s">
        <v>529</v>
      </c>
      <c r="C1529" s="405"/>
      <c r="D1529" s="991"/>
      <c r="E1529" s="1278"/>
      <c r="F1529" s="1192"/>
    </row>
    <row r="1530" spans="1:6" x14ac:dyDescent="0.3">
      <c r="A1530" s="992"/>
      <c r="B1530" s="1014"/>
      <c r="C1530" s="405"/>
      <c r="D1530" s="991"/>
      <c r="E1530" s="1278"/>
      <c r="F1530" s="1192"/>
    </row>
    <row r="1531" spans="1:6" ht="105.6" x14ac:dyDescent="0.3">
      <c r="A1531" s="992" t="s">
        <v>31</v>
      </c>
      <c r="B1531" s="1014" t="s">
        <v>623</v>
      </c>
      <c r="C1531" s="405" t="s">
        <v>208</v>
      </c>
      <c r="D1531" s="991">
        <v>2</v>
      </c>
      <c r="E1531" s="1276"/>
      <c r="F1531" s="1519">
        <f>D1531*E1531</f>
        <v>0</v>
      </c>
    </row>
    <row r="1532" spans="1:6" x14ac:dyDescent="0.3">
      <c r="A1532" s="992"/>
      <c r="B1532" s="1014"/>
      <c r="C1532" s="405"/>
      <c r="D1532" s="991"/>
      <c r="E1532" s="1277"/>
      <c r="F1532" s="1192"/>
    </row>
    <row r="1533" spans="1:6" x14ac:dyDescent="0.3">
      <c r="A1533" s="992"/>
      <c r="B1533" s="1014"/>
      <c r="C1533" s="405"/>
      <c r="D1533" s="991"/>
      <c r="E1533" s="1277"/>
      <c r="F1533" s="1192"/>
    </row>
    <row r="1534" spans="1:6" x14ac:dyDescent="0.3">
      <c r="A1534" s="992"/>
      <c r="B1534" s="1014"/>
      <c r="C1534" s="405"/>
      <c r="D1534" s="991"/>
      <c r="E1534" s="1277"/>
      <c r="F1534" s="1192"/>
    </row>
    <row r="1535" spans="1:6" x14ac:dyDescent="0.3">
      <c r="A1535" s="992"/>
      <c r="B1535" s="1014"/>
      <c r="C1535" s="405"/>
      <c r="D1535" s="991"/>
      <c r="E1535" s="1277"/>
      <c r="F1535" s="1192"/>
    </row>
    <row r="1536" spans="1:6" x14ac:dyDescent="0.3">
      <c r="A1536" s="992"/>
      <c r="B1536" s="1014"/>
      <c r="C1536" s="405"/>
      <c r="D1536" s="991"/>
      <c r="E1536" s="1277"/>
      <c r="F1536" s="1192"/>
    </row>
    <row r="1537" spans="1:6" x14ac:dyDescent="0.3">
      <c r="A1537" s="992"/>
      <c r="B1537" s="995"/>
      <c r="C1537" s="405"/>
      <c r="D1537" s="991"/>
      <c r="E1537" s="1278"/>
      <c r="F1537" s="1192"/>
    </row>
    <row r="1538" spans="1:6" x14ac:dyDescent="0.3">
      <c r="A1538" s="989"/>
      <c r="B1538" s="1023"/>
      <c r="C1538" s="499"/>
      <c r="D1538" s="1001"/>
      <c r="E1538" s="1190"/>
      <c r="F1538" s="1193"/>
    </row>
    <row r="1539" spans="1:6" ht="15" thickBot="1" x14ac:dyDescent="0.35">
      <c r="A1539" s="1396"/>
      <c r="B1539" s="1397" t="s">
        <v>236</v>
      </c>
      <c r="C1539" s="1398"/>
      <c r="D1539" s="1399" t="s">
        <v>18</v>
      </c>
      <c r="E1539" s="1438"/>
      <c r="F1539" s="1439">
        <f>SUM(F1510:F1537)</f>
        <v>0</v>
      </c>
    </row>
    <row r="1540" spans="1:6" ht="15" thickTop="1" x14ac:dyDescent="0.3">
      <c r="E1540" s="269"/>
      <c r="F1540" s="269"/>
    </row>
    <row r="1541" spans="1:6" ht="15" thickBot="1" x14ac:dyDescent="0.35">
      <c r="E1541" s="269"/>
      <c r="F1541" s="269"/>
    </row>
    <row r="1542" spans="1:6" ht="15" thickTop="1" x14ac:dyDescent="0.3">
      <c r="A1542" s="973" t="s">
        <v>202</v>
      </c>
      <c r="B1542" s="974" t="s">
        <v>203</v>
      </c>
      <c r="C1542" s="975" t="s">
        <v>204</v>
      </c>
      <c r="D1542" s="976" t="s">
        <v>205</v>
      </c>
      <c r="E1542" s="1185" t="s">
        <v>206</v>
      </c>
      <c r="F1542" s="1186" t="s">
        <v>979</v>
      </c>
    </row>
    <row r="1543" spans="1:6" x14ac:dyDescent="0.3">
      <c r="A1543" s="979"/>
      <c r="B1543" s="980"/>
      <c r="C1543" s="981"/>
      <c r="D1543" s="982"/>
      <c r="E1543" s="1187"/>
      <c r="F1543" s="1188"/>
    </row>
    <row r="1544" spans="1:6" x14ac:dyDescent="0.3">
      <c r="A1544" s="984"/>
      <c r="B1544" s="985" t="s">
        <v>494</v>
      </c>
      <c r="C1544" s="986"/>
      <c r="D1544" s="987"/>
      <c r="E1544" s="1189"/>
      <c r="F1544" s="1188"/>
    </row>
    <row r="1545" spans="1:6" x14ac:dyDescent="0.3">
      <c r="A1545" s="984"/>
      <c r="B1545" s="985"/>
      <c r="C1545" s="986"/>
      <c r="D1545" s="987"/>
      <c r="E1545" s="1189"/>
      <c r="F1545" s="1188"/>
    </row>
    <row r="1546" spans="1:6" ht="26.4" x14ac:dyDescent="0.3">
      <c r="A1546" s="984"/>
      <c r="B1546" s="985" t="s">
        <v>629</v>
      </c>
      <c r="C1546" s="986"/>
      <c r="D1546" s="987"/>
      <c r="E1546" s="1189"/>
      <c r="F1546" s="1188"/>
    </row>
    <row r="1547" spans="1:6" x14ac:dyDescent="0.3">
      <c r="A1547" s="984"/>
      <c r="B1547" s="985"/>
      <c r="C1547" s="986"/>
      <c r="D1547" s="987"/>
      <c r="E1547" s="1189"/>
      <c r="F1547" s="1188"/>
    </row>
    <row r="1548" spans="1:6" x14ac:dyDescent="0.3">
      <c r="A1548" s="984"/>
      <c r="B1548" s="1008" t="s">
        <v>238</v>
      </c>
      <c r="C1548" s="986"/>
      <c r="D1548" s="987"/>
      <c r="E1548" s="1189"/>
      <c r="F1548" s="1440">
        <f>F1539</f>
        <v>0</v>
      </c>
    </row>
    <row r="1549" spans="1:6" x14ac:dyDescent="0.3">
      <c r="A1549" s="984"/>
      <c r="B1549" s="985"/>
      <c r="C1549" s="986"/>
      <c r="D1549" s="987"/>
      <c r="E1549" s="1189"/>
      <c r="F1549" s="1188"/>
    </row>
    <row r="1550" spans="1:6" x14ac:dyDescent="0.3">
      <c r="A1550" s="992"/>
      <c r="B1550" s="1170" t="s">
        <v>624</v>
      </c>
      <c r="C1550" s="405"/>
      <c r="D1550" s="991"/>
      <c r="E1550" s="1118"/>
      <c r="F1550" s="1192"/>
    </row>
    <row r="1551" spans="1:6" x14ac:dyDescent="0.3">
      <c r="A1551" s="992"/>
      <c r="B1551" s="1014"/>
      <c r="C1551" s="405"/>
      <c r="D1551" s="991"/>
      <c r="E1551" s="1118"/>
      <c r="F1551" s="1192"/>
    </row>
    <row r="1552" spans="1:6" ht="105.6" x14ac:dyDescent="0.3">
      <c r="A1552" s="992" t="s">
        <v>20</v>
      </c>
      <c r="B1552" s="1014" t="s">
        <v>1482</v>
      </c>
      <c r="C1552" s="405" t="s">
        <v>208</v>
      </c>
      <c r="D1552" s="991">
        <v>1</v>
      </c>
      <c r="E1552" s="1276"/>
      <c r="F1552" s="1519">
        <f>D1552*E1552</f>
        <v>0</v>
      </c>
    </row>
    <row r="1553" spans="1:6" x14ac:dyDescent="0.3">
      <c r="A1553" s="992"/>
      <c r="B1553" s="1014"/>
      <c r="C1553" s="405"/>
      <c r="D1553" s="991"/>
      <c r="E1553" s="1278"/>
      <c r="F1553" s="1192"/>
    </row>
    <row r="1554" spans="1:6" x14ac:dyDescent="0.3">
      <c r="A1554" s="992"/>
      <c r="B1554" s="1170" t="s">
        <v>621</v>
      </c>
      <c r="C1554" s="405"/>
      <c r="D1554" s="991"/>
      <c r="E1554" s="1278"/>
      <c r="F1554" s="1192"/>
    </row>
    <row r="1555" spans="1:6" x14ac:dyDescent="0.3">
      <c r="A1555" s="992"/>
      <c r="B1555" s="1014"/>
      <c r="C1555" s="405"/>
      <c r="D1555" s="991"/>
      <c r="E1555" s="1278"/>
      <c r="F1555" s="1192"/>
    </row>
    <row r="1556" spans="1:6" ht="132" x14ac:dyDescent="0.3">
      <c r="A1556" s="992" t="s">
        <v>25</v>
      </c>
      <c r="B1556" s="1032" t="s">
        <v>622</v>
      </c>
      <c r="C1556" s="405" t="s">
        <v>208</v>
      </c>
      <c r="D1556" s="991">
        <v>1</v>
      </c>
      <c r="E1556" s="1276"/>
      <c r="F1556" s="1522">
        <f>D1556*E1556</f>
        <v>0</v>
      </c>
    </row>
    <row r="1557" spans="1:6" x14ac:dyDescent="0.3">
      <c r="A1557" s="992"/>
      <c r="B1557" s="1014"/>
      <c r="C1557" s="405"/>
      <c r="D1557" s="991"/>
      <c r="E1557" s="1278"/>
      <c r="F1557" s="1192"/>
    </row>
    <row r="1558" spans="1:6" x14ac:dyDescent="0.3">
      <c r="A1558" s="992"/>
      <c r="B1558" s="1194" t="s">
        <v>625</v>
      </c>
      <c r="C1558" s="405"/>
      <c r="D1558" s="991"/>
      <c r="E1558" s="1278"/>
      <c r="F1558" s="1519">
        <f>SUM(F1548:F1556)</f>
        <v>0</v>
      </c>
    </row>
    <row r="1559" spans="1:6" x14ac:dyDescent="0.3">
      <c r="A1559" s="992"/>
      <c r="B1559" s="1194"/>
      <c r="C1559" s="405"/>
      <c r="D1559" s="991"/>
      <c r="E1559" s="1278"/>
      <c r="F1559" s="1192"/>
    </row>
    <row r="1560" spans="1:6" x14ac:dyDescent="0.3">
      <c r="A1560" s="992"/>
      <c r="B1560" s="1195" t="s">
        <v>627</v>
      </c>
      <c r="C1560" s="405"/>
      <c r="D1560" s="991"/>
      <c r="E1560" s="1278"/>
      <c r="F1560" s="1192"/>
    </row>
    <row r="1561" spans="1:6" x14ac:dyDescent="0.3">
      <c r="A1561" s="992"/>
      <c r="B1561" s="1194"/>
      <c r="C1561" s="405"/>
      <c r="D1561" s="991"/>
      <c r="E1561" s="1278"/>
      <c r="F1561" s="1192"/>
    </row>
    <row r="1562" spans="1:6" x14ac:dyDescent="0.3">
      <c r="A1562" s="992"/>
      <c r="B1562" s="1080" t="s">
        <v>542</v>
      </c>
      <c r="C1562" s="405"/>
      <c r="D1562" s="991"/>
      <c r="E1562" s="1278"/>
      <c r="F1562" s="1192"/>
    </row>
    <row r="1563" spans="1:6" x14ac:dyDescent="0.3">
      <c r="A1563" s="992"/>
      <c r="B1563" s="1014"/>
      <c r="C1563" s="405"/>
      <c r="D1563" s="991"/>
      <c r="E1563" s="1278"/>
      <c r="F1563" s="1192"/>
    </row>
    <row r="1564" spans="1:6" ht="26.4" x14ac:dyDescent="0.3">
      <c r="A1564" s="992" t="s">
        <v>28</v>
      </c>
      <c r="B1564" s="1010" t="s">
        <v>626</v>
      </c>
      <c r="C1564" s="405" t="s">
        <v>208</v>
      </c>
      <c r="D1564" s="991">
        <v>22</v>
      </c>
      <c r="E1564" s="1276"/>
      <c r="F1564" s="1519">
        <f>-1*E1564*D1564</f>
        <v>0</v>
      </c>
    </row>
    <row r="1565" spans="1:6" x14ac:dyDescent="0.3">
      <c r="A1565" s="992"/>
      <c r="B1565" s="1014"/>
      <c r="C1565" s="405"/>
      <c r="D1565" s="991"/>
      <c r="E1565" s="1278"/>
      <c r="F1565" s="1192"/>
    </row>
    <row r="1566" spans="1:6" x14ac:dyDescent="0.3">
      <c r="A1566" s="992"/>
      <c r="B1566" s="1014"/>
      <c r="C1566" s="405"/>
      <c r="D1566" s="991"/>
      <c r="E1566" s="1278"/>
      <c r="F1566" s="1192"/>
    </row>
    <row r="1567" spans="1:6" x14ac:dyDescent="0.3">
      <c r="A1567" s="992"/>
      <c r="B1567" s="1014"/>
      <c r="C1567" s="405"/>
      <c r="D1567" s="991"/>
      <c r="E1567" s="1278"/>
      <c r="F1567" s="1192"/>
    </row>
    <row r="1568" spans="1:6" x14ac:dyDescent="0.3">
      <c r="A1568" s="992"/>
      <c r="B1568" s="1014"/>
      <c r="C1568" s="405"/>
      <c r="D1568" s="991"/>
      <c r="E1568" s="1118"/>
      <c r="F1568" s="1192"/>
    </row>
    <row r="1569" spans="1:6" x14ac:dyDescent="0.3">
      <c r="A1569" s="992"/>
      <c r="B1569" s="1014"/>
      <c r="C1569" s="405"/>
      <c r="D1569" s="991"/>
      <c r="E1569" s="1118"/>
      <c r="F1569" s="1192"/>
    </row>
    <row r="1570" spans="1:6" x14ac:dyDescent="0.3">
      <c r="A1570" s="992"/>
      <c r="B1570" s="1014"/>
      <c r="C1570" s="405"/>
      <c r="D1570" s="991"/>
      <c r="E1570" s="1118"/>
      <c r="F1570" s="1192"/>
    </row>
    <row r="1571" spans="1:6" x14ac:dyDescent="0.3">
      <c r="A1571" s="992"/>
      <c r="B1571" s="1014"/>
      <c r="C1571" s="405"/>
      <c r="D1571" s="991"/>
      <c r="E1571" s="1118"/>
      <c r="F1571" s="1192"/>
    </row>
    <row r="1572" spans="1:6" x14ac:dyDescent="0.3">
      <c r="A1572" s="992"/>
      <c r="B1572" s="1014"/>
      <c r="C1572" s="405"/>
      <c r="D1572" s="991"/>
      <c r="E1572" s="1118"/>
      <c r="F1572" s="1192"/>
    </row>
    <row r="1573" spans="1:6" x14ac:dyDescent="0.3">
      <c r="A1573" s="997"/>
      <c r="B1573" s="1028"/>
      <c r="C1573" s="999"/>
      <c r="D1573" s="1000"/>
      <c r="E1573" s="1118"/>
      <c r="F1573" s="1192"/>
    </row>
    <row r="1574" spans="1:6" x14ac:dyDescent="0.3">
      <c r="A1574" s="992"/>
      <c r="B1574" s="995"/>
      <c r="C1574" s="405"/>
      <c r="D1574" s="991"/>
      <c r="E1574" s="1118"/>
      <c r="F1574" s="1192"/>
    </row>
    <row r="1575" spans="1:6" x14ac:dyDescent="0.3">
      <c r="A1575" s="1402"/>
      <c r="B1575" s="1403" t="s">
        <v>531</v>
      </c>
      <c r="C1575" s="1404"/>
      <c r="D1575" s="1405"/>
      <c r="E1575" s="1428"/>
      <c r="F1575" s="1441"/>
    </row>
    <row r="1576" spans="1:6" ht="15" thickBot="1" x14ac:dyDescent="0.35">
      <c r="A1576" s="1396"/>
      <c r="B1576" s="1408" t="s">
        <v>530</v>
      </c>
      <c r="C1576" s="1398"/>
      <c r="D1576" s="1399" t="s">
        <v>18</v>
      </c>
      <c r="E1576" s="1438"/>
      <c r="F1576" s="1439">
        <f>SUM(F1558:F1574)</f>
        <v>0</v>
      </c>
    </row>
    <row r="1577" spans="1:6" ht="15" thickTop="1" x14ac:dyDescent="0.3">
      <c r="E1577" s="971"/>
    </row>
    <row r="1578" spans="1:6" x14ac:dyDescent="0.3">
      <c r="E1578" s="971"/>
    </row>
    <row r="1579" spans="1:6" x14ac:dyDescent="0.3">
      <c r="E1579" s="971"/>
    </row>
    <row r="1580" spans="1:6" x14ac:dyDescent="0.3">
      <c r="E1580" s="971"/>
    </row>
    <row r="1581" spans="1:6" x14ac:dyDescent="0.3">
      <c r="E1581" s="971"/>
    </row>
    <row r="1582" spans="1:6" x14ac:dyDescent="0.3">
      <c r="E1582" s="971"/>
    </row>
    <row r="1583" spans="1:6" x14ac:dyDescent="0.3">
      <c r="E1583" s="971"/>
    </row>
    <row r="1584" spans="1:6" x14ac:dyDescent="0.3">
      <c r="E1584" s="971"/>
    </row>
    <row r="1585" spans="5:5" x14ac:dyDescent="0.3">
      <c r="E1585" s="971"/>
    </row>
    <row r="1586" spans="5:5" x14ac:dyDescent="0.3">
      <c r="E1586" s="971"/>
    </row>
    <row r="1587" spans="5:5" x14ac:dyDescent="0.3">
      <c r="E1587" s="971"/>
    </row>
    <row r="1588" spans="5:5" x14ac:dyDescent="0.3">
      <c r="E1588" s="971"/>
    </row>
    <row r="1589" spans="5:5" x14ac:dyDescent="0.3">
      <c r="E1589" s="1196"/>
    </row>
    <row r="1590" spans="5:5" x14ac:dyDescent="0.3">
      <c r="E1590" s="1196"/>
    </row>
    <row r="1591" spans="5:5" x14ac:dyDescent="0.3">
      <c r="E1591" s="1196"/>
    </row>
    <row r="1592" spans="5:5" x14ac:dyDescent="0.3">
      <c r="E1592" s="1196"/>
    </row>
    <row r="1593" spans="5:5" x14ac:dyDescent="0.3">
      <c r="E1593" s="1196"/>
    </row>
    <row r="1594" spans="5:5" x14ac:dyDescent="0.3">
      <c r="E1594" s="1196"/>
    </row>
    <row r="1595" spans="5:5" x14ac:dyDescent="0.3">
      <c r="E1595" s="1196"/>
    </row>
    <row r="1596" spans="5:5" x14ac:dyDescent="0.3">
      <c r="E1596" s="1196"/>
    </row>
    <row r="1597" spans="5:5" x14ac:dyDescent="0.3">
      <c r="E1597" s="1196"/>
    </row>
    <row r="1598" spans="5:5" x14ac:dyDescent="0.3">
      <c r="E1598" s="1196"/>
    </row>
    <row r="1599" spans="5:5" x14ac:dyDescent="0.3">
      <c r="E1599" s="1196"/>
    </row>
    <row r="1600" spans="5:5" x14ac:dyDescent="0.3">
      <c r="E1600" s="1196"/>
    </row>
    <row r="1601" spans="2:5" x14ac:dyDescent="0.3">
      <c r="E1601" s="1196"/>
    </row>
    <row r="1602" spans="2:5" ht="35.4" x14ac:dyDescent="0.6">
      <c r="B1602" s="1549" t="s">
        <v>632</v>
      </c>
      <c r="C1602" s="1549"/>
      <c r="D1602" s="1549"/>
      <c r="E1602" s="1550"/>
    </row>
    <row r="1603" spans="2:5" ht="109.5" customHeight="1" x14ac:dyDescent="0.6">
      <c r="B1603" s="1551" t="s">
        <v>212</v>
      </c>
      <c r="C1603" s="1551"/>
      <c r="D1603" s="1551"/>
      <c r="E1603" s="1551"/>
    </row>
    <row r="1604" spans="2:5" x14ac:dyDescent="0.3">
      <c r="E1604" s="269"/>
    </row>
    <row r="1605" spans="2:5" x14ac:dyDescent="0.3">
      <c r="E1605" s="269"/>
    </row>
    <row r="1606" spans="2:5" x14ac:dyDescent="0.3">
      <c r="E1606" s="269"/>
    </row>
    <row r="1607" spans="2:5" x14ac:dyDescent="0.3">
      <c r="E1607" s="269"/>
    </row>
    <row r="1608" spans="2:5" x14ac:dyDescent="0.3">
      <c r="E1608" s="269"/>
    </row>
    <row r="1609" spans="2:5" x14ac:dyDescent="0.3">
      <c r="E1609" s="269"/>
    </row>
    <row r="1610" spans="2:5" x14ac:dyDescent="0.3">
      <c r="E1610" s="269"/>
    </row>
    <row r="1611" spans="2:5" x14ac:dyDescent="0.3">
      <c r="E1611" s="269"/>
    </row>
    <row r="1612" spans="2:5" x14ac:dyDescent="0.3">
      <c r="E1612" s="269"/>
    </row>
    <row r="1613" spans="2:5" x14ac:dyDescent="0.3">
      <c r="E1613" s="269"/>
    </row>
    <row r="1614" spans="2:5" x14ac:dyDescent="0.3">
      <c r="E1614" s="269"/>
    </row>
    <row r="1615" spans="2:5" x14ac:dyDescent="0.3">
      <c r="E1615" s="269"/>
    </row>
    <row r="1616" spans="2:5" x14ac:dyDescent="0.3">
      <c r="E1616" s="269"/>
    </row>
    <row r="1617" spans="1:6" x14ac:dyDescent="0.3">
      <c r="E1617" s="269"/>
    </row>
    <row r="1618" spans="1:6" x14ac:dyDescent="0.3">
      <c r="E1618" s="269"/>
    </row>
    <row r="1619" spans="1:6" x14ac:dyDescent="0.3">
      <c r="E1619" s="269"/>
    </row>
    <row r="1620" spans="1:6" x14ac:dyDescent="0.3">
      <c r="E1620" s="269"/>
    </row>
    <row r="1621" spans="1:6" x14ac:dyDescent="0.3">
      <c r="E1621" s="269"/>
    </row>
    <row r="1622" spans="1:6" x14ac:dyDescent="0.3">
      <c r="E1622" s="269"/>
    </row>
    <row r="1623" spans="1:6" x14ac:dyDescent="0.3">
      <c r="E1623" s="269"/>
    </row>
    <row r="1624" spans="1:6" ht="15" thickBot="1" x14ac:dyDescent="0.35">
      <c r="E1624" s="269"/>
    </row>
    <row r="1625" spans="1:6" ht="15" thickTop="1" x14ac:dyDescent="0.3">
      <c r="A1625" s="973" t="s">
        <v>202</v>
      </c>
      <c r="B1625" s="974" t="s">
        <v>203</v>
      </c>
      <c r="C1625" s="975" t="s">
        <v>204</v>
      </c>
      <c r="D1625" s="1197" t="s">
        <v>205</v>
      </c>
      <c r="E1625" s="1198" t="s">
        <v>206</v>
      </c>
      <c r="F1625" s="1199" t="s">
        <v>979</v>
      </c>
    </row>
    <row r="1626" spans="1:6" x14ac:dyDescent="0.3">
      <c r="A1626" s="1200"/>
      <c r="B1626" s="1201"/>
      <c r="C1626" s="1202"/>
      <c r="D1626" s="1203"/>
      <c r="E1626" s="1204"/>
      <c r="F1626" s="1205"/>
    </row>
    <row r="1627" spans="1:6" ht="27" x14ac:dyDescent="0.3">
      <c r="A1627" s="1206"/>
      <c r="B1627" s="1207" t="s">
        <v>466</v>
      </c>
      <c r="C1627" s="1202"/>
      <c r="D1627" s="1203"/>
      <c r="E1627" s="1204"/>
      <c r="F1627" s="1208"/>
    </row>
    <row r="1628" spans="1:6" x14ac:dyDescent="0.3">
      <c r="A1628" s="1206"/>
      <c r="B1628" s="1207"/>
      <c r="C1628" s="1202"/>
      <c r="D1628" s="1203"/>
      <c r="E1628" s="1209"/>
      <c r="F1628" s="1210"/>
    </row>
    <row r="1629" spans="1:6" x14ac:dyDescent="0.3">
      <c r="A1629" s="1206"/>
      <c r="B1629" s="1207" t="s">
        <v>477</v>
      </c>
      <c r="C1629" s="1202"/>
      <c r="D1629" s="1203"/>
      <c r="E1629" s="1209"/>
      <c r="F1629" s="1210"/>
    </row>
    <row r="1630" spans="1:6" x14ac:dyDescent="0.3">
      <c r="A1630" s="1206"/>
      <c r="B1630" s="1207"/>
      <c r="C1630" s="1202"/>
      <c r="D1630" s="1203"/>
      <c r="E1630" s="1209"/>
      <c r="F1630" s="1210"/>
    </row>
    <row r="1631" spans="1:6" x14ac:dyDescent="0.3">
      <c r="A1631" s="1206"/>
      <c r="B1631" s="1211" t="s">
        <v>467</v>
      </c>
      <c r="C1631" s="405"/>
      <c r="D1631" s="1212"/>
      <c r="E1631" s="1213"/>
      <c r="F1631" s="1118"/>
    </row>
    <row r="1632" spans="1:6" x14ac:dyDescent="0.3">
      <c r="A1632" s="1206"/>
      <c r="B1632" s="1211" t="s">
        <v>468</v>
      </c>
      <c r="C1632" s="405"/>
      <c r="D1632" s="1212"/>
      <c r="E1632" s="1213"/>
      <c r="F1632" s="1118"/>
    </row>
    <row r="1633" spans="1:6" x14ac:dyDescent="0.3">
      <c r="A1633" s="1206"/>
      <c r="B1633" s="1211" t="s">
        <v>469</v>
      </c>
      <c r="C1633" s="405"/>
      <c r="D1633" s="1212"/>
      <c r="E1633" s="1213"/>
      <c r="F1633" s="1118"/>
    </row>
    <row r="1634" spans="1:6" x14ac:dyDescent="0.3">
      <c r="A1634" s="1206"/>
      <c r="B1634" s="1211" t="s">
        <v>470</v>
      </c>
      <c r="C1634" s="405"/>
      <c r="D1634" s="1212"/>
      <c r="E1634" s="1213"/>
      <c r="F1634" s="1118"/>
    </row>
    <row r="1635" spans="1:6" x14ac:dyDescent="0.3">
      <c r="A1635" s="1206"/>
      <c r="B1635" s="1214"/>
      <c r="C1635" s="405"/>
      <c r="D1635" s="1212"/>
      <c r="E1635" s="1213"/>
      <c r="F1635" s="1118"/>
    </row>
    <row r="1636" spans="1:6" x14ac:dyDescent="0.3">
      <c r="A1636" s="348" t="s">
        <v>20</v>
      </c>
      <c r="B1636" s="1215" t="s">
        <v>452</v>
      </c>
      <c r="C1636" s="405" t="s">
        <v>208</v>
      </c>
      <c r="D1636" s="1212">
        <v>2</v>
      </c>
      <c r="E1636" s="1279"/>
      <c r="F1636" s="1411">
        <f>D1636*E1636</f>
        <v>0</v>
      </c>
    </row>
    <row r="1637" spans="1:6" x14ac:dyDescent="0.3">
      <c r="A1637" s="1206"/>
      <c r="B1637" s="1215"/>
      <c r="C1637" s="405"/>
      <c r="D1637" s="1212"/>
      <c r="E1637" s="1280"/>
      <c r="F1637" s="1118"/>
    </row>
    <row r="1638" spans="1:6" x14ac:dyDescent="0.3">
      <c r="A1638" s="1206" t="s">
        <v>25</v>
      </c>
      <c r="B1638" s="1216" t="s">
        <v>453</v>
      </c>
      <c r="C1638" s="405" t="s">
        <v>208</v>
      </c>
      <c r="D1638" s="1212">
        <v>6</v>
      </c>
      <c r="E1638" s="1279"/>
      <c r="F1638" s="1411">
        <f t="shared" ref="F1638" si="34">D1638*E1638</f>
        <v>0</v>
      </c>
    </row>
    <row r="1639" spans="1:6" x14ac:dyDescent="0.3">
      <c r="A1639" s="1206"/>
      <c r="B1639" s="1216"/>
      <c r="C1639" s="405"/>
      <c r="D1639" s="1212"/>
      <c r="E1639" s="1280"/>
      <c r="F1639" s="1118"/>
    </row>
    <row r="1640" spans="1:6" x14ac:dyDescent="0.3">
      <c r="A1640" s="1206" t="s">
        <v>28</v>
      </c>
      <c r="B1640" s="1216" t="s">
        <v>1299</v>
      </c>
      <c r="C1640" s="405" t="s">
        <v>208</v>
      </c>
      <c r="D1640" s="1212">
        <v>3</v>
      </c>
      <c r="E1640" s="1279"/>
      <c r="F1640" s="1411">
        <f t="shared" ref="F1640" si="35">D1640*E1640</f>
        <v>0</v>
      </c>
    </row>
    <row r="1641" spans="1:6" x14ac:dyDescent="0.3">
      <c r="A1641" s="1206"/>
      <c r="B1641" s="1215"/>
      <c r="C1641" s="405"/>
      <c r="D1641" s="1212"/>
      <c r="E1641" s="1280"/>
      <c r="F1641" s="1118"/>
    </row>
    <row r="1642" spans="1:6" x14ac:dyDescent="0.3">
      <c r="A1642" s="1206" t="s">
        <v>31</v>
      </c>
      <c r="B1642" s="1217" t="s">
        <v>454</v>
      </c>
      <c r="C1642" s="405" t="s">
        <v>208</v>
      </c>
      <c r="D1642" s="1212">
        <v>3</v>
      </c>
      <c r="E1642" s="1279"/>
      <c r="F1642" s="1411">
        <f t="shared" ref="F1642" si="36">D1642*E1642</f>
        <v>0</v>
      </c>
    </row>
    <row r="1643" spans="1:6" x14ac:dyDescent="0.3">
      <c r="A1643" s="1206"/>
      <c r="B1643" s="1217"/>
      <c r="C1643" s="405"/>
      <c r="D1643" s="1212"/>
      <c r="E1643" s="1280"/>
      <c r="F1643" s="1118"/>
    </row>
    <row r="1644" spans="1:6" x14ac:dyDescent="0.3">
      <c r="A1644" s="1206" t="s">
        <v>44</v>
      </c>
      <c r="B1644" s="1218" t="s">
        <v>1292</v>
      </c>
      <c r="C1644" s="405" t="s">
        <v>208</v>
      </c>
      <c r="D1644" s="1212">
        <v>25</v>
      </c>
      <c r="E1644" s="1279"/>
      <c r="F1644" s="1411">
        <f t="shared" ref="F1644" si="37">D1644*E1644</f>
        <v>0</v>
      </c>
    </row>
    <row r="1645" spans="1:6" x14ac:dyDescent="0.3">
      <c r="A1645" s="1206"/>
      <c r="B1645" s="1219"/>
      <c r="C1645" s="405"/>
      <c r="D1645" s="1212"/>
      <c r="E1645" s="1280"/>
      <c r="F1645" s="1118"/>
    </row>
    <row r="1646" spans="1:6" x14ac:dyDescent="0.3">
      <c r="A1646" s="1206" t="s">
        <v>56</v>
      </c>
      <c r="B1646" s="1220" t="s">
        <v>1300</v>
      </c>
      <c r="C1646" s="405" t="s">
        <v>208</v>
      </c>
      <c r="D1646" s="1212">
        <v>60</v>
      </c>
      <c r="E1646" s="1279"/>
      <c r="F1646" s="1411">
        <f t="shared" ref="F1646" si="38">D1646*E1646</f>
        <v>0</v>
      </c>
    </row>
    <row r="1647" spans="1:6" x14ac:dyDescent="0.3">
      <c r="A1647" s="1206"/>
      <c r="B1647" s="1219"/>
      <c r="C1647" s="405"/>
      <c r="D1647" s="1212"/>
      <c r="E1647" s="1280"/>
      <c r="F1647" s="1118"/>
    </row>
    <row r="1648" spans="1:6" x14ac:dyDescent="0.3">
      <c r="A1648" s="1206" t="s">
        <v>60</v>
      </c>
      <c r="B1648" s="1219" t="s">
        <v>476</v>
      </c>
      <c r="C1648" s="405" t="s">
        <v>208</v>
      </c>
      <c r="D1648" s="1212">
        <v>6</v>
      </c>
      <c r="E1648" s="1279"/>
      <c r="F1648" s="1411">
        <f t="shared" ref="F1648" si="39">D1648*E1648</f>
        <v>0</v>
      </c>
    </row>
    <row r="1649" spans="1:6" x14ac:dyDescent="0.3">
      <c r="A1649" s="1206"/>
      <c r="B1649" s="1219"/>
      <c r="C1649" s="405"/>
      <c r="D1649" s="1212"/>
      <c r="E1649" s="1280"/>
      <c r="F1649" s="1118"/>
    </row>
    <row r="1650" spans="1:6" x14ac:dyDescent="0.3">
      <c r="A1650" s="1206" t="s">
        <v>455</v>
      </c>
      <c r="B1650" s="1218" t="s">
        <v>1286</v>
      </c>
      <c r="C1650" s="405" t="s">
        <v>208</v>
      </c>
      <c r="D1650" s="1212">
        <v>150</v>
      </c>
      <c r="E1650" s="1279"/>
      <c r="F1650" s="1411">
        <f t="shared" ref="F1650" si="40">D1650*E1650</f>
        <v>0</v>
      </c>
    </row>
    <row r="1651" spans="1:6" x14ac:dyDescent="0.3">
      <c r="A1651" s="1206"/>
      <c r="B1651" s="1217"/>
      <c r="C1651" s="405"/>
      <c r="D1651" s="1212"/>
      <c r="E1651" s="1280"/>
      <c r="F1651" s="1118"/>
    </row>
    <row r="1652" spans="1:6" x14ac:dyDescent="0.3">
      <c r="A1652" s="1206" t="s">
        <v>456</v>
      </c>
      <c r="B1652" s="1217" t="s">
        <v>475</v>
      </c>
      <c r="C1652" s="405" t="s">
        <v>208</v>
      </c>
      <c r="D1652" s="1212">
        <v>20</v>
      </c>
      <c r="E1652" s="1279"/>
      <c r="F1652" s="1411">
        <f t="shared" ref="F1652" si="41">D1652*E1652</f>
        <v>0</v>
      </c>
    </row>
    <row r="1653" spans="1:6" x14ac:dyDescent="0.3">
      <c r="A1653" s="1206"/>
      <c r="B1653" s="1217"/>
      <c r="C1653" s="405"/>
      <c r="D1653" s="1212"/>
      <c r="E1653" s="1280"/>
      <c r="F1653" s="1118"/>
    </row>
    <row r="1654" spans="1:6" x14ac:dyDescent="0.3">
      <c r="A1654" s="1206" t="s">
        <v>457</v>
      </c>
      <c r="B1654" s="1217" t="s">
        <v>461</v>
      </c>
      <c r="C1654" s="405" t="s">
        <v>208</v>
      </c>
      <c r="D1654" s="1212">
        <v>2</v>
      </c>
      <c r="E1654" s="1279"/>
      <c r="F1654" s="1411">
        <f t="shared" ref="F1654" si="42">D1654*E1654</f>
        <v>0</v>
      </c>
    </row>
    <row r="1655" spans="1:6" x14ac:dyDescent="0.3">
      <c r="A1655" s="1206"/>
      <c r="B1655" s="1217"/>
      <c r="C1655" s="405"/>
      <c r="D1655" s="1212"/>
      <c r="E1655" s="1280"/>
      <c r="F1655" s="1118"/>
    </row>
    <row r="1656" spans="1:6" x14ac:dyDescent="0.3">
      <c r="A1656" s="1206"/>
      <c r="B1656" s="1217"/>
      <c r="C1656" s="405"/>
      <c r="D1656" s="1212"/>
      <c r="E1656" s="1280"/>
      <c r="F1656" s="1118"/>
    </row>
    <row r="1657" spans="1:6" x14ac:dyDescent="0.3">
      <c r="A1657" s="1206"/>
      <c r="B1657" s="1217"/>
      <c r="C1657" s="405"/>
      <c r="D1657" s="1212"/>
      <c r="E1657" s="1280"/>
      <c r="F1657" s="1118"/>
    </row>
    <row r="1658" spans="1:6" x14ac:dyDescent="0.3">
      <c r="A1658" s="1206"/>
      <c r="B1658" s="1217"/>
      <c r="C1658" s="405"/>
      <c r="D1658" s="1212"/>
      <c r="E1658" s="1280"/>
      <c r="F1658" s="1118"/>
    </row>
    <row r="1659" spans="1:6" x14ac:dyDescent="0.3">
      <c r="A1659" s="1206"/>
      <c r="B1659" s="1217"/>
      <c r="C1659" s="405"/>
      <c r="D1659" s="1212"/>
      <c r="E1659" s="1280"/>
      <c r="F1659" s="1118"/>
    </row>
    <row r="1660" spans="1:6" x14ac:dyDescent="0.3">
      <c r="A1660" s="1206"/>
      <c r="B1660" s="1217"/>
      <c r="C1660" s="405"/>
      <c r="D1660" s="1212"/>
      <c r="E1660" s="1280"/>
      <c r="F1660" s="1118"/>
    </row>
    <row r="1661" spans="1:6" x14ac:dyDescent="0.3">
      <c r="A1661" s="1206"/>
      <c r="B1661" s="1217"/>
      <c r="C1661" s="405"/>
      <c r="D1661" s="1212"/>
      <c r="E1661" s="1280"/>
      <c r="F1661" s="1118"/>
    </row>
    <row r="1662" spans="1:6" x14ac:dyDescent="0.3">
      <c r="A1662" s="1206"/>
      <c r="B1662" s="1217"/>
      <c r="C1662" s="405"/>
      <c r="D1662" s="1212"/>
      <c r="E1662" s="1280"/>
      <c r="F1662" s="1118"/>
    </row>
    <row r="1663" spans="1:6" x14ac:dyDescent="0.3">
      <c r="A1663" s="1206"/>
      <c r="B1663" s="1217"/>
      <c r="C1663" s="405"/>
      <c r="D1663" s="1212"/>
      <c r="E1663" s="1280"/>
      <c r="F1663" s="1118"/>
    </row>
    <row r="1664" spans="1:6" x14ac:dyDescent="0.3">
      <c r="A1664" s="1206"/>
      <c r="B1664" s="1217"/>
      <c r="C1664" s="405"/>
      <c r="D1664" s="1212"/>
      <c r="E1664" s="1280"/>
      <c r="F1664" s="1118"/>
    </row>
    <row r="1665" spans="1:6" x14ac:dyDescent="0.3">
      <c r="A1665" s="1206"/>
      <c r="B1665" s="1217"/>
      <c r="C1665" s="405"/>
      <c r="D1665" s="1212"/>
      <c r="E1665" s="1280"/>
      <c r="F1665" s="1118"/>
    </row>
    <row r="1666" spans="1:6" x14ac:dyDescent="0.3">
      <c r="A1666" s="1206"/>
      <c r="B1666" s="889"/>
      <c r="C1666" s="405"/>
      <c r="D1666" s="1212"/>
      <c r="E1666" s="1281"/>
      <c r="F1666" s="1118"/>
    </row>
    <row r="1667" spans="1:6" x14ac:dyDescent="0.3">
      <c r="A1667" s="1206"/>
      <c r="B1667" s="889"/>
      <c r="C1667" s="405"/>
      <c r="D1667" s="1212"/>
      <c r="E1667" s="1281"/>
      <c r="F1667" s="1118"/>
    </row>
    <row r="1668" spans="1:6" x14ac:dyDescent="0.3">
      <c r="A1668" s="1206"/>
      <c r="B1668" s="889"/>
      <c r="C1668" s="405"/>
      <c r="D1668" s="1212"/>
      <c r="E1668" s="1281"/>
      <c r="F1668" s="1118"/>
    </row>
    <row r="1669" spans="1:6" x14ac:dyDescent="0.3">
      <c r="A1669" s="1206"/>
      <c r="B1669" s="889"/>
      <c r="C1669" s="405"/>
      <c r="D1669" s="1212"/>
      <c r="E1669" s="1281"/>
      <c r="F1669" s="1118"/>
    </row>
    <row r="1670" spans="1:6" x14ac:dyDescent="0.3">
      <c r="A1670" s="1206"/>
      <c r="B1670" s="889"/>
      <c r="C1670" s="405"/>
      <c r="D1670" s="1212"/>
      <c r="E1670" s="1281"/>
      <c r="F1670" s="1118"/>
    </row>
    <row r="1671" spans="1:6" x14ac:dyDescent="0.3">
      <c r="A1671" s="1206"/>
      <c r="B1671" s="889"/>
      <c r="C1671" s="405"/>
      <c r="D1671" s="1212"/>
      <c r="E1671" s="1213"/>
      <c r="F1671" s="1118"/>
    </row>
    <row r="1672" spans="1:6" x14ac:dyDescent="0.3">
      <c r="A1672" s="1206"/>
      <c r="B1672" s="889"/>
      <c r="C1672" s="405"/>
      <c r="D1672" s="1212"/>
      <c r="E1672" s="1213"/>
      <c r="F1672" s="1118"/>
    </row>
    <row r="1673" spans="1:6" x14ac:dyDescent="0.3">
      <c r="A1673" s="1206"/>
      <c r="B1673" s="889"/>
      <c r="C1673" s="405"/>
      <c r="D1673" s="1212"/>
      <c r="E1673" s="1213"/>
      <c r="F1673" s="1118"/>
    </row>
    <row r="1674" spans="1:6" x14ac:dyDescent="0.3">
      <c r="A1674" s="1206"/>
      <c r="B1674" s="392"/>
      <c r="C1674" s="405"/>
      <c r="D1674" s="1212"/>
      <c r="E1674" s="1213"/>
      <c r="F1674" s="1221"/>
    </row>
    <row r="1675" spans="1:6" ht="15" thickBot="1" x14ac:dyDescent="0.35">
      <c r="A1675" s="1442"/>
      <c r="B1675" s="1332" t="s">
        <v>236</v>
      </c>
      <c r="C1675" s="1443"/>
      <c r="D1675" s="1444" t="s">
        <v>18</v>
      </c>
      <c r="E1675" s="1445"/>
      <c r="F1675" s="1446">
        <f>SUM(F1626:F1672)</f>
        <v>0</v>
      </c>
    </row>
    <row r="1676" spans="1:6" ht="15" thickTop="1" x14ac:dyDescent="0.3">
      <c r="A1676" s="1223"/>
      <c r="B1676" s="1224"/>
      <c r="C1676" s="1225"/>
      <c r="D1676" s="1226"/>
      <c r="E1676" s="1227"/>
      <c r="F1676" s="1228"/>
    </row>
    <row r="1677" spans="1:6" ht="15" thickBot="1" x14ac:dyDescent="0.35">
      <c r="A1677" s="1229"/>
      <c r="B1677" s="402"/>
      <c r="C1677" s="401"/>
      <c r="D1677" s="1230"/>
      <c r="E1677" s="1222"/>
      <c r="F1677" s="1231"/>
    </row>
    <row r="1678" spans="1:6" ht="15" thickTop="1" x14ac:dyDescent="0.3">
      <c r="A1678" s="1232" t="s">
        <v>202</v>
      </c>
      <c r="B1678" s="1233" t="s">
        <v>203</v>
      </c>
      <c r="C1678" s="1234" t="s">
        <v>204</v>
      </c>
      <c r="D1678" s="1235" t="s">
        <v>205</v>
      </c>
      <c r="E1678" s="1236" t="s">
        <v>206</v>
      </c>
      <c r="F1678" s="1199" t="s">
        <v>345</v>
      </c>
    </row>
    <row r="1679" spans="1:6" x14ac:dyDescent="0.3">
      <c r="A1679" s="1206"/>
      <c r="B1679" s="392"/>
      <c r="C1679" s="405"/>
      <c r="D1679" s="1237"/>
      <c r="E1679" s="1238"/>
      <c r="F1679" s="1118"/>
    </row>
    <row r="1680" spans="1:6" ht="27" x14ac:dyDescent="0.3">
      <c r="A1680" s="1206"/>
      <c r="B1680" s="1207" t="s">
        <v>471</v>
      </c>
      <c r="C1680" s="1202"/>
      <c r="D1680" s="1239"/>
      <c r="E1680" s="1240"/>
      <c r="F1680" s="1208"/>
    </row>
    <row r="1681" spans="1:6" x14ac:dyDescent="0.3">
      <c r="A1681" s="1206"/>
      <c r="B1681" s="1241"/>
      <c r="C1681" s="405"/>
      <c r="D1681" s="1237"/>
      <c r="E1681" s="1238"/>
      <c r="F1681" s="1118"/>
    </row>
    <row r="1682" spans="1:6" x14ac:dyDescent="0.3">
      <c r="A1682" s="1206"/>
      <c r="B1682" s="1242" t="s">
        <v>238</v>
      </c>
      <c r="C1682" s="405"/>
      <c r="D1682" s="1237"/>
      <c r="E1682" s="1238"/>
      <c r="F1682" s="1411">
        <f>F1675</f>
        <v>0</v>
      </c>
    </row>
    <row r="1683" spans="1:6" x14ac:dyDescent="0.3">
      <c r="A1683" s="1206"/>
      <c r="B1683" s="1242"/>
      <c r="C1683" s="405"/>
      <c r="D1683" s="1237"/>
      <c r="E1683" s="1238"/>
      <c r="F1683" s="1118"/>
    </row>
    <row r="1684" spans="1:6" x14ac:dyDescent="0.3">
      <c r="A1684" s="1206"/>
      <c r="B1684" s="1207" t="s">
        <v>464</v>
      </c>
      <c r="C1684" s="405"/>
      <c r="D1684" s="1237"/>
      <c r="E1684" s="1238"/>
      <c r="F1684" s="1118"/>
    </row>
    <row r="1685" spans="1:6" x14ac:dyDescent="0.3">
      <c r="A1685" s="1206"/>
      <c r="B1685" s="1207"/>
      <c r="C1685" s="405"/>
      <c r="D1685" s="1237"/>
      <c r="E1685" s="1238"/>
      <c r="F1685" s="1118"/>
    </row>
    <row r="1686" spans="1:6" ht="53.4" x14ac:dyDescent="0.3">
      <c r="A1686" s="1206"/>
      <c r="B1686" s="1211" t="s">
        <v>473</v>
      </c>
      <c r="C1686" s="405"/>
      <c r="D1686" s="1237"/>
      <c r="E1686" s="1238"/>
      <c r="F1686" s="1118"/>
    </row>
    <row r="1687" spans="1:6" x14ac:dyDescent="0.3">
      <c r="A1687" s="1206"/>
      <c r="B1687" s="392"/>
      <c r="C1687" s="405"/>
      <c r="D1687" s="1237"/>
      <c r="E1687" s="1238"/>
      <c r="F1687" s="1118"/>
    </row>
    <row r="1688" spans="1:6" x14ac:dyDescent="0.3">
      <c r="A1688" s="1206" t="s">
        <v>20</v>
      </c>
      <c r="B1688" s="1219" t="s">
        <v>1276</v>
      </c>
      <c r="C1688" s="1243" t="s">
        <v>208</v>
      </c>
      <c r="D1688" s="1244">
        <v>5</v>
      </c>
      <c r="E1688" s="1282"/>
      <c r="F1688" s="1523">
        <f>D1688*E1688</f>
        <v>0</v>
      </c>
    </row>
    <row r="1689" spans="1:6" x14ac:dyDescent="0.3">
      <c r="A1689" s="1206"/>
      <c r="B1689" s="1219"/>
      <c r="C1689" s="1243"/>
      <c r="D1689" s="1244"/>
      <c r="E1689" s="1283"/>
      <c r="F1689" s="1524"/>
    </row>
    <row r="1690" spans="1:6" x14ac:dyDescent="0.3">
      <c r="A1690" s="1206" t="s">
        <v>25</v>
      </c>
      <c r="B1690" s="1219" t="s">
        <v>1277</v>
      </c>
      <c r="C1690" s="1243" t="s">
        <v>208</v>
      </c>
      <c r="D1690" s="1244">
        <v>2</v>
      </c>
      <c r="E1690" s="1282"/>
      <c r="F1690" s="1523">
        <f>D1690*E1690</f>
        <v>0</v>
      </c>
    </row>
    <row r="1691" spans="1:6" x14ac:dyDescent="0.3">
      <c r="A1691" s="1206"/>
      <c r="B1691" s="1219"/>
      <c r="C1691" s="1243"/>
      <c r="D1691" s="1244"/>
      <c r="E1691" s="1283"/>
      <c r="F1691" s="1524"/>
    </row>
    <row r="1692" spans="1:6" x14ac:dyDescent="0.3">
      <c r="A1692" s="1206" t="s">
        <v>28</v>
      </c>
      <c r="B1692" s="1219" t="s">
        <v>462</v>
      </c>
      <c r="C1692" s="1243" t="s">
        <v>208</v>
      </c>
      <c r="D1692" s="1244">
        <v>5</v>
      </c>
      <c r="E1692" s="1282"/>
      <c r="F1692" s="1523">
        <f t="shared" ref="F1692" si="43">D1692*E1692</f>
        <v>0</v>
      </c>
    </row>
    <row r="1693" spans="1:6" x14ac:dyDescent="0.3">
      <c r="A1693" s="1206"/>
      <c r="B1693" s="1219"/>
      <c r="C1693" s="1243"/>
      <c r="D1693" s="1244"/>
      <c r="E1693" s="1283"/>
      <c r="F1693" s="1524"/>
    </row>
    <row r="1694" spans="1:6" x14ac:dyDescent="0.3">
      <c r="A1694" s="1206" t="s">
        <v>31</v>
      </c>
      <c r="B1694" s="1219" t="s">
        <v>463</v>
      </c>
      <c r="C1694" s="1243" t="s">
        <v>208</v>
      </c>
      <c r="D1694" s="1244">
        <v>3</v>
      </c>
      <c r="E1694" s="1282"/>
      <c r="F1694" s="1523">
        <f t="shared" ref="F1694" si="44">D1694*E1694</f>
        <v>0</v>
      </c>
    </row>
    <row r="1695" spans="1:6" x14ac:dyDescent="0.3">
      <c r="A1695" s="1206"/>
      <c r="B1695" s="1245"/>
      <c r="C1695" s="1243"/>
      <c r="D1695" s="1244"/>
      <c r="E1695" s="1283"/>
      <c r="F1695" s="1524"/>
    </row>
    <row r="1696" spans="1:6" x14ac:dyDescent="0.3">
      <c r="A1696" s="1206" t="s">
        <v>44</v>
      </c>
      <c r="B1696" s="1219" t="s">
        <v>1279</v>
      </c>
      <c r="C1696" s="1243" t="s">
        <v>208</v>
      </c>
      <c r="D1696" s="1244">
        <v>2</v>
      </c>
      <c r="E1696" s="1282"/>
      <c r="F1696" s="1523">
        <f t="shared" ref="F1696" si="45">D1696*E1696</f>
        <v>0</v>
      </c>
    </row>
    <row r="1697" spans="1:6" x14ac:dyDescent="0.3">
      <c r="A1697" s="1206"/>
      <c r="B1697" s="1219"/>
      <c r="C1697" s="1243"/>
      <c r="D1697" s="1244"/>
      <c r="E1697" s="1283"/>
      <c r="F1697" s="1524"/>
    </row>
    <row r="1698" spans="1:6" x14ac:dyDescent="0.3">
      <c r="A1698" s="1206" t="s">
        <v>56</v>
      </c>
      <c r="B1698" s="1218" t="s">
        <v>1280</v>
      </c>
      <c r="C1698" s="1243" t="s">
        <v>208</v>
      </c>
      <c r="D1698" s="1244">
        <v>2</v>
      </c>
      <c r="E1698" s="1282"/>
      <c r="F1698" s="1523">
        <f t="shared" ref="F1698" si="46">D1698*E1698</f>
        <v>0</v>
      </c>
    </row>
    <row r="1699" spans="1:6" x14ac:dyDescent="0.3">
      <c r="A1699" s="1206"/>
      <c r="B1699" s="1218"/>
      <c r="C1699" s="1243"/>
      <c r="D1699" s="1244"/>
      <c r="E1699" s="1284"/>
      <c r="F1699" s="1524"/>
    </row>
    <row r="1700" spans="1:6" x14ac:dyDescent="0.3">
      <c r="A1700" s="1206" t="s">
        <v>60</v>
      </c>
      <c r="B1700" s="1218" t="s">
        <v>1281</v>
      </c>
      <c r="C1700" s="1243" t="s">
        <v>208</v>
      </c>
      <c r="D1700" s="1244">
        <v>2</v>
      </c>
      <c r="E1700" s="1282"/>
      <c r="F1700" s="1523">
        <f>D1700*E1700</f>
        <v>0</v>
      </c>
    </row>
    <row r="1701" spans="1:6" x14ac:dyDescent="0.3">
      <c r="A1701" s="1206"/>
      <c r="B1701" s="1218"/>
      <c r="C1701" s="1243"/>
      <c r="D1701" s="1244"/>
      <c r="E1701" s="1283"/>
      <c r="F1701" s="1524"/>
    </row>
    <row r="1702" spans="1:6" x14ac:dyDescent="0.3">
      <c r="A1702" s="1206" t="s">
        <v>455</v>
      </c>
      <c r="B1702" s="1218" t="s">
        <v>1278</v>
      </c>
      <c r="C1702" s="1243" t="s">
        <v>260</v>
      </c>
      <c r="D1702" s="1244">
        <v>200</v>
      </c>
      <c r="E1702" s="1282"/>
      <c r="F1702" s="1523">
        <f>D1702*E1702</f>
        <v>0</v>
      </c>
    </row>
    <row r="1703" spans="1:6" x14ac:dyDescent="0.3">
      <c r="A1703" s="1206"/>
      <c r="B1703" s="1218"/>
      <c r="C1703" s="1243"/>
      <c r="D1703" s="1244"/>
      <c r="E1703" s="1285"/>
      <c r="F1703" s="1524"/>
    </row>
    <row r="1704" spans="1:6" x14ac:dyDescent="0.3">
      <c r="A1704" s="1206" t="s">
        <v>456</v>
      </c>
      <c r="B1704" s="1218" t="s">
        <v>1283</v>
      </c>
      <c r="C1704" s="405" t="s">
        <v>208</v>
      </c>
      <c r="D1704" s="1237">
        <v>3</v>
      </c>
      <c r="E1704" s="1286"/>
      <c r="F1704" s="1411">
        <f t="shared" ref="F1704" si="47">D1704*E1704</f>
        <v>0</v>
      </c>
    </row>
    <row r="1705" spans="1:6" x14ac:dyDescent="0.3">
      <c r="A1705" s="1206"/>
      <c r="B1705" s="1218"/>
      <c r="C1705" s="405"/>
      <c r="D1705" s="1237"/>
      <c r="E1705" s="1287"/>
      <c r="F1705" s="1118"/>
    </row>
    <row r="1706" spans="1:6" x14ac:dyDescent="0.3">
      <c r="A1706" s="1206" t="s">
        <v>457</v>
      </c>
      <c r="B1706" s="1218" t="s">
        <v>1284</v>
      </c>
      <c r="C1706" s="405" t="s">
        <v>208</v>
      </c>
      <c r="D1706" s="1237">
        <v>10</v>
      </c>
      <c r="E1706" s="1286"/>
      <c r="F1706" s="1411">
        <f t="shared" ref="F1706" si="48">D1706*E1706</f>
        <v>0</v>
      </c>
    </row>
    <row r="1707" spans="1:6" x14ac:dyDescent="0.3">
      <c r="A1707" s="1206"/>
      <c r="B1707" s="1214"/>
      <c r="C1707" s="405"/>
      <c r="D1707" s="1237"/>
      <c r="E1707" s="1288"/>
      <c r="F1707" s="1118"/>
    </row>
    <row r="1708" spans="1:6" x14ac:dyDescent="0.3">
      <c r="A1708" s="1206" t="s">
        <v>458</v>
      </c>
      <c r="B1708" s="1218" t="s">
        <v>1293</v>
      </c>
      <c r="C1708" s="1243" t="s">
        <v>260</v>
      </c>
      <c r="D1708" s="1244">
        <f>250+12</f>
        <v>262</v>
      </c>
      <c r="E1708" s="1282"/>
      <c r="F1708" s="1523">
        <f>D1708*E1708</f>
        <v>0</v>
      </c>
    </row>
    <row r="1709" spans="1:6" x14ac:dyDescent="0.3">
      <c r="A1709" s="1206"/>
      <c r="B1709" s="1214"/>
      <c r="C1709" s="405"/>
      <c r="D1709" s="1237"/>
      <c r="E1709" s="1288"/>
      <c r="F1709" s="1118"/>
    </row>
    <row r="1710" spans="1:6" x14ac:dyDescent="0.3">
      <c r="A1710" s="1206" t="s">
        <v>459</v>
      </c>
      <c r="B1710" s="1218" t="s">
        <v>1294</v>
      </c>
      <c r="C1710" s="1243" t="s">
        <v>260</v>
      </c>
      <c r="D1710" s="1244">
        <v>21</v>
      </c>
      <c r="E1710" s="1282"/>
      <c r="F1710" s="1523">
        <f>D1710*E1710</f>
        <v>0</v>
      </c>
    </row>
    <row r="1711" spans="1:6" x14ac:dyDescent="0.3">
      <c r="A1711" s="1206"/>
      <c r="B1711" s="1214"/>
      <c r="C1711" s="405"/>
      <c r="D1711" s="1237"/>
      <c r="E1711" s="1288"/>
      <c r="F1711" s="1118"/>
    </row>
    <row r="1712" spans="1:6" x14ac:dyDescent="0.3">
      <c r="A1712" s="1206"/>
      <c r="B1712" s="1214"/>
      <c r="C1712" s="405"/>
      <c r="D1712" s="1237"/>
      <c r="E1712" s="1288"/>
      <c r="F1712" s="1118"/>
    </row>
    <row r="1713" spans="1:6" x14ac:dyDescent="0.3">
      <c r="A1713" s="1206"/>
      <c r="B1713" s="1214"/>
      <c r="C1713" s="405"/>
      <c r="D1713" s="1237"/>
      <c r="E1713" s="1288"/>
      <c r="F1713" s="1118"/>
    </row>
    <row r="1714" spans="1:6" x14ac:dyDescent="0.3">
      <c r="A1714" s="1206"/>
      <c r="B1714" s="1214"/>
      <c r="C1714" s="405"/>
      <c r="D1714" s="1237"/>
      <c r="E1714" s="1288"/>
      <c r="F1714" s="1118"/>
    </row>
    <row r="1715" spans="1:6" x14ac:dyDescent="0.3">
      <c r="A1715" s="1206"/>
      <c r="B1715" s="1214"/>
      <c r="C1715" s="405"/>
      <c r="D1715" s="1237"/>
      <c r="E1715" s="1288"/>
      <c r="F1715" s="1118"/>
    </row>
    <row r="1716" spans="1:6" x14ac:dyDescent="0.3">
      <c r="A1716" s="1206"/>
      <c r="B1716" s="1214"/>
      <c r="C1716" s="405"/>
      <c r="D1716" s="1237"/>
      <c r="E1716" s="1288"/>
      <c r="F1716" s="1118"/>
    </row>
    <row r="1717" spans="1:6" x14ac:dyDescent="0.3">
      <c r="A1717" s="1206"/>
      <c r="B1717" s="1214"/>
      <c r="C1717" s="405"/>
      <c r="D1717" s="1237"/>
      <c r="E1717" s="1288"/>
      <c r="F1717" s="1118"/>
    </row>
    <row r="1718" spans="1:6" x14ac:dyDescent="0.3">
      <c r="A1718" s="1206"/>
      <c r="B1718" s="1214"/>
      <c r="C1718" s="405"/>
      <c r="D1718" s="1237"/>
      <c r="E1718" s="1288"/>
      <c r="F1718" s="1118"/>
    </row>
    <row r="1719" spans="1:6" x14ac:dyDescent="0.3">
      <c r="A1719" s="1206"/>
      <c r="B1719" s="1214"/>
      <c r="C1719" s="405"/>
      <c r="D1719" s="1237"/>
      <c r="E1719" s="1288"/>
      <c r="F1719" s="1118"/>
    </row>
    <row r="1720" spans="1:6" x14ac:dyDescent="0.3">
      <c r="A1720" s="1206"/>
      <c r="B1720" s="1214"/>
      <c r="C1720" s="405"/>
      <c r="D1720" s="1237"/>
      <c r="E1720" s="1288"/>
      <c r="F1720" s="1118"/>
    </row>
    <row r="1721" spans="1:6" x14ac:dyDescent="0.3">
      <c r="A1721" s="1206"/>
      <c r="B1721" s="1214"/>
      <c r="C1721" s="405"/>
      <c r="D1721" s="1237"/>
      <c r="E1721" s="1288"/>
      <c r="F1721" s="1118"/>
    </row>
    <row r="1722" spans="1:6" x14ac:dyDescent="0.3">
      <c r="A1722" s="1206"/>
      <c r="B1722" s="1214"/>
      <c r="C1722" s="405"/>
      <c r="D1722" s="1237"/>
      <c r="E1722" s="1288"/>
      <c r="F1722" s="1118"/>
    </row>
    <row r="1723" spans="1:6" x14ac:dyDescent="0.3">
      <c r="A1723" s="1206"/>
      <c r="B1723" s="1214"/>
      <c r="C1723" s="405"/>
      <c r="D1723" s="1237"/>
      <c r="E1723" s="1288"/>
      <c r="F1723" s="1118"/>
    </row>
    <row r="1724" spans="1:6" x14ac:dyDescent="0.3">
      <c r="A1724" s="1206"/>
      <c r="B1724" s="1214"/>
      <c r="C1724" s="405"/>
      <c r="D1724" s="1237"/>
      <c r="E1724" s="1238"/>
      <c r="F1724" s="1118"/>
    </row>
    <row r="1725" spans="1:6" x14ac:dyDescent="0.3">
      <c r="A1725" s="1206"/>
      <c r="B1725" s="392"/>
      <c r="C1725" s="405"/>
      <c r="D1725" s="1237"/>
      <c r="E1725" s="1238"/>
      <c r="F1725" s="1221"/>
    </row>
    <row r="1726" spans="1:6" ht="15" thickBot="1" x14ac:dyDescent="0.35">
      <c r="A1726" s="1442"/>
      <c r="B1726" s="1332" t="s">
        <v>236</v>
      </c>
      <c r="C1726" s="1443"/>
      <c r="D1726" s="1447"/>
      <c r="E1726" s="1448"/>
      <c r="F1726" s="1446">
        <f>SUM(F1679:F1724)</f>
        <v>0</v>
      </c>
    </row>
    <row r="1727" spans="1:6" ht="15" thickTop="1" x14ac:dyDescent="0.3">
      <c r="A1727" s="1223"/>
      <c r="B1727" s="1224"/>
      <c r="C1727" s="1225"/>
      <c r="D1727" s="1226"/>
      <c r="E1727" s="1227"/>
      <c r="F1727" s="1228"/>
    </row>
    <row r="1728" spans="1:6" ht="15" thickBot="1" x14ac:dyDescent="0.35">
      <c r="A1728" s="1229"/>
      <c r="B1728" s="402"/>
      <c r="C1728" s="401"/>
      <c r="D1728" s="1230"/>
      <c r="E1728" s="1222"/>
      <c r="F1728" s="1231"/>
    </row>
    <row r="1729" spans="1:6" ht="15" thickTop="1" x14ac:dyDescent="0.3">
      <c r="A1729" s="1232" t="s">
        <v>202</v>
      </c>
      <c r="B1729" s="1233" t="s">
        <v>203</v>
      </c>
      <c r="C1729" s="1234" t="s">
        <v>204</v>
      </c>
      <c r="D1729" s="1235" t="s">
        <v>205</v>
      </c>
      <c r="E1729" s="1236" t="s">
        <v>206</v>
      </c>
      <c r="F1729" s="1199" t="s">
        <v>979</v>
      </c>
    </row>
    <row r="1730" spans="1:6" x14ac:dyDescent="0.3">
      <c r="A1730" s="1206"/>
      <c r="B1730" s="1214"/>
      <c r="C1730" s="405"/>
      <c r="D1730" s="1237"/>
      <c r="E1730" s="1238"/>
      <c r="F1730" s="1118"/>
    </row>
    <row r="1731" spans="1:6" ht="27" x14ac:dyDescent="0.3">
      <c r="A1731" s="1206"/>
      <c r="B1731" s="1207" t="s">
        <v>471</v>
      </c>
      <c r="C1731" s="405"/>
      <c r="D1731" s="1237"/>
      <c r="E1731" s="1238"/>
      <c r="F1731" s="1118"/>
    </row>
    <row r="1732" spans="1:6" x14ac:dyDescent="0.3">
      <c r="A1732" s="1206"/>
      <c r="B1732" s="1241"/>
      <c r="C1732" s="405"/>
      <c r="D1732" s="1237"/>
      <c r="E1732" s="1238"/>
      <c r="F1732" s="1118"/>
    </row>
    <row r="1733" spans="1:6" x14ac:dyDescent="0.3">
      <c r="A1733" s="1206"/>
      <c r="B1733" s="1242" t="s">
        <v>238</v>
      </c>
      <c r="C1733" s="405"/>
      <c r="D1733" s="1237"/>
      <c r="E1733" s="1238"/>
      <c r="F1733" s="1411">
        <f>F1726</f>
        <v>0</v>
      </c>
    </row>
    <row r="1734" spans="1:6" x14ac:dyDescent="0.3">
      <c r="A1734" s="1206"/>
      <c r="B1734" s="1246"/>
      <c r="C1734" s="405"/>
      <c r="D1734" s="1237"/>
      <c r="E1734" s="1238"/>
      <c r="F1734" s="1118"/>
    </row>
    <row r="1735" spans="1:6" x14ac:dyDescent="0.3">
      <c r="A1735" s="1206"/>
      <c r="B1735" s="1207" t="s">
        <v>472</v>
      </c>
      <c r="C1735" s="405"/>
      <c r="D1735" s="1237"/>
      <c r="E1735" s="1238"/>
      <c r="F1735" s="1118"/>
    </row>
    <row r="1736" spans="1:6" x14ac:dyDescent="0.3">
      <c r="A1736" s="1206"/>
      <c r="B1736" s="1207"/>
      <c r="C1736" s="405"/>
      <c r="D1736" s="1237"/>
      <c r="E1736" s="1238"/>
      <c r="F1736" s="1118"/>
    </row>
    <row r="1737" spans="1:6" ht="66.599999999999994" x14ac:dyDescent="0.3">
      <c r="A1737" s="1206"/>
      <c r="B1737" s="1211" t="s">
        <v>1275</v>
      </c>
      <c r="C1737" s="405"/>
      <c r="D1737" s="1237"/>
      <c r="E1737" s="1238"/>
      <c r="F1737" s="1118"/>
    </row>
    <row r="1738" spans="1:6" x14ac:dyDescent="0.3">
      <c r="A1738" s="1206"/>
      <c r="B1738" s="1214"/>
      <c r="C1738" s="405"/>
      <c r="D1738" s="1237"/>
      <c r="E1738" s="1238"/>
      <c r="F1738" s="1118"/>
    </row>
    <row r="1739" spans="1:6" x14ac:dyDescent="0.3">
      <c r="A1739" s="1206" t="s">
        <v>20</v>
      </c>
      <c r="B1739" s="1214" t="s">
        <v>1295</v>
      </c>
      <c r="C1739" s="405" t="s">
        <v>208</v>
      </c>
      <c r="D1739" s="1237">
        <v>38</v>
      </c>
      <c r="E1739" s="1286"/>
      <c r="F1739" s="1411">
        <f>D1739*E1739</f>
        <v>0</v>
      </c>
    </row>
    <row r="1740" spans="1:6" x14ac:dyDescent="0.3">
      <c r="A1740" s="1206"/>
      <c r="B1740" s="1214"/>
      <c r="C1740" s="405"/>
      <c r="D1740" s="1237"/>
      <c r="E1740" s="1288"/>
      <c r="F1740" s="1118"/>
    </row>
    <row r="1741" spans="1:6" x14ac:dyDescent="0.3">
      <c r="A1741" s="1206" t="s">
        <v>25</v>
      </c>
      <c r="B1741" s="1218" t="s">
        <v>1282</v>
      </c>
      <c r="C1741" s="405" t="s">
        <v>208</v>
      </c>
      <c r="D1741" s="1237">
        <v>20</v>
      </c>
      <c r="E1741" s="1286"/>
      <c r="F1741" s="1411">
        <f t="shared" ref="F1741" si="49">D1741*E1741</f>
        <v>0</v>
      </c>
    </row>
    <row r="1742" spans="1:6" x14ac:dyDescent="0.3">
      <c r="A1742" s="1206"/>
      <c r="B1742" s="1218"/>
      <c r="C1742" s="405"/>
      <c r="D1742" s="1237"/>
      <c r="E1742" s="1287"/>
      <c r="F1742" s="1525"/>
    </row>
    <row r="1743" spans="1:6" x14ac:dyDescent="0.3">
      <c r="A1743" s="1206" t="s">
        <v>28</v>
      </c>
      <c r="B1743" s="1218" t="s">
        <v>465</v>
      </c>
      <c r="C1743" s="405" t="s">
        <v>208</v>
      </c>
      <c r="D1743" s="1237">
        <v>131</v>
      </c>
      <c r="E1743" s="1286"/>
      <c r="F1743" s="1411">
        <f>D1743*E1743</f>
        <v>0</v>
      </c>
    </row>
    <row r="1744" spans="1:6" x14ac:dyDescent="0.3">
      <c r="A1744" s="1206"/>
      <c r="B1744" s="1218"/>
      <c r="C1744" s="405"/>
      <c r="D1744" s="1237"/>
      <c r="E1744" s="1287"/>
      <c r="F1744" s="1118"/>
    </row>
    <row r="1745" spans="1:6" x14ac:dyDescent="0.3">
      <c r="A1745" s="1206" t="s">
        <v>31</v>
      </c>
      <c r="B1745" s="1218" t="s">
        <v>1296</v>
      </c>
      <c r="C1745" s="405" t="s">
        <v>208</v>
      </c>
      <c r="D1745" s="1237">
        <v>64</v>
      </c>
      <c r="E1745" s="1286"/>
      <c r="F1745" s="1411">
        <f>D1745*E1745</f>
        <v>0</v>
      </c>
    </row>
    <row r="1746" spans="1:6" x14ac:dyDescent="0.3">
      <c r="A1746" s="1206"/>
      <c r="B1746" s="1218"/>
      <c r="C1746" s="405"/>
      <c r="D1746" s="1237"/>
      <c r="E1746" s="1287"/>
      <c r="F1746" s="1118"/>
    </row>
    <row r="1747" spans="1:6" x14ac:dyDescent="0.3">
      <c r="A1747" s="1206" t="s">
        <v>44</v>
      </c>
      <c r="B1747" s="1218" t="s">
        <v>1285</v>
      </c>
      <c r="C1747" s="405" t="s">
        <v>208</v>
      </c>
      <c r="D1747" s="1237">
        <v>2</v>
      </c>
      <c r="E1747" s="1286"/>
      <c r="F1747" s="1411">
        <f t="shared" ref="F1747" si="50">D1747*E1747</f>
        <v>0</v>
      </c>
    </row>
    <row r="1748" spans="1:6" x14ac:dyDescent="0.3">
      <c r="A1748" s="1206"/>
      <c r="B1748" s="1218"/>
      <c r="C1748" s="405"/>
      <c r="D1748" s="1237"/>
      <c r="E1748" s="1287"/>
      <c r="F1748" s="1118"/>
    </row>
    <row r="1749" spans="1:6" x14ac:dyDescent="0.3">
      <c r="A1749" s="1206" t="s">
        <v>56</v>
      </c>
      <c r="B1749" s="1218" t="s">
        <v>1287</v>
      </c>
      <c r="C1749" s="405" t="s">
        <v>208</v>
      </c>
      <c r="D1749" s="1237">
        <v>2</v>
      </c>
      <c r="E1749" s="1286"/>
      <c r="F1749" s="1411">
        <f t="shared" ref="F1749" si="51">D1749*E1749</f>
        <v>0</v>
      </c>
    </row>
    <row r="1750" spans="1:6" x14ac:dyDescent="0.3">
      <c r="A1750" s="1206"/>
      <c r="B1750" s="1218"/>
      <c r="C1750" s="405"/>
      <c r="D1750" s="1237"/>
      <c r="E1750" s="1287"/>
      <c r="F1750" s="1118"/>
    </row>
    <row r="1751" spans="1:6" x14ac:dyDescent="0.3">
      <c r="A1751" s="1206" t="s">
        <v>60</v>
      </c>
      <c r="B1751" s="1218" t="s">
        <v>1288</v>
      </c>
      <c r="C1751" s="405" t="s">
        <v>208</v>
      </c>
      <c r="D1751" s="1237">
        <v>2</v>
      </c>
      <c r="E1751" s="1286"/>
      <c r="F1751" s="1411">
        <f t="shared" ref="F1751" si="52">D1751*E1751</f>
        <v>0</v>
      </c>
    </row>
    <row r="1752" spans="1:6" x14ac:dyDescent="0.3">
      <c r="A1752" s="1206"/>
      <c r="B1752" s="1218"/>
      <c r="C1752" s="405"/>
      <c r="D1752" s="1237"/>
      <c r="E1752" s="1287"/>
      <c r="F1752" s="1118"/>
    </row>
    <row r="1753" spans="1:6" x14ac:dyDescent="0.3">
      <c r="A1753" s="1206" t="s">
        <v>455</v>
      </c>
      <c r="B1753" s="1218" t="s">
        <v>1289</v>
      </c>
      <c r="C1753" s="405" t="s">
        <v>208</v>
      </c>
      <c r="D1753" s="1237">
        <v>2</v>
      </c>
      <c r="E1753" s="1286"/>
      <c r="F1753" s="1411">
        <f t="shared" ref="F1753" si="53">D1753*E1753</f>
        <v>0</v>
      </c>
    </row>
    <row r="1754" spans="1:6" x14ac:dyDescent="0.3">
      <c r="A1754" s="1206"/>
      <c r="B1754" s="1218"/>
      <c r="C1754" s="405"/>
      <c r="D1754" s="1237"/>
      <c r="E1754" s="1287"/>
      <c r="F1754" s="1118"/>
    </row>
    <row r="1755" spans="1:6" x14ac:dyDescent="0.3">
      <c r="A1755" s="1206" t="s">
        <v>456</v>
      </c>
      <c r="B1755" s="1218" t="s">
        <v>1290</v>
      </c>
      <c r="C1755" s="405" t="s">
        <v>208</v>
      </c>
      <c r="D1755" s="1237">
        <v>4</v>
      </c>
      <c r="E1755" s="1286"/>
      <c r="F1755" s="1411">
        <f t="shared" ref="F1755" si="54">D1755*E1755</f>
        <v>0</v>
      </c>
    </row>
    <row r="1756" spans="1:6" x14ac:dyDescent="0.3">
      <c r="A1756" s="1206"/>
      <c r="B1756" s="1218"/>
      <c r="C1756" s="405"/>
      <c r="D1756" s="1237"/>
      <c r="E1756" s="1287"/>
      <c r="F1756" s="1118"/>
    </row>
    <row r="1757" spans="1:6" x14ac:dyDescent="0.3">
      <c r="A1757" s="1206" t="s">
        <v>457</v>
      </c>
      <c r="B1757" s="1218" t="s">
        <v>1291</v>
      </c>
      <c r="C1757" s="405" t="s">
        <v>208</v>
      </c>
      <c r="D1757" s="1237">
        <v>10</v>
      </c>
      <c r="E1757" s="1286"/>
      <c r="F1757" s="1411">
        <f t="shared" ref="F1757" si="55">D1757*E1757</f>
        <v>0</v>
      </c>
    </row>
    <row r="1758" spans="1:6" x14ac:dyDescent="0.3">
      <c r="A1758" s="1206"/>
      <c r="B1758" s="1218"/>
      <c r="C1758" s="405"/>
      <c r="D1758" s="1237"/>
      <c r="E1758" s="1287"/>
      <c r="F1758" s="1118"/>
    </row>
    <row r="1759" spans="1:6" x14ac:dyDescent="0.3">
      <c r="A1759" s="1206" t="s">
        <v>458</v>
      </c>
      <c r="B1759" s="1218" t="s">
        <v>1297</v>
      </c>
      <c r="C1759" s="405" t="s">
        <v>260</v>
      </c>
      <c r="D1759" s="1237">
        <v>48</v>
      </c>
      <c r="E1759" s="1286"/>
      <c r="F1759" s="1411">
        <f>D1759*E1759</f>
        <v>0</v>
      </c>
    </row>
    <row r="1760" spans="1:6" x14ac:dyDescent="0.3">
      <c r="A1760" s="1206"/>
      <c r="B1760" s="1218"/>
      <c r="C1760" s="405"/>
      <c r="D1760" s="1237"/>
      <c r="E1760" s="1289"/>
      <c r="F1760" s="1118"/>
    </row>
    <row r="1761" spans="1:6" x14ac:dyDescent="0.3">
      <c r="A1761" s="1206" t="s">
        <v>459</v>
      </c>
      <c r="B1761" s="1218" t="s">
        <v>1298</v>
      </c>
      <c r="C1761" s="405" t="s">
        <v>260</v>
      </c>
      <c r="D1761" s="1237">
        <v>280</v>
      </c>
      <c r="E1761" s="1286"/>
      <c r="F1761" s="1411">
        <f t="shared" ref="F1761" si="56">D1761*E1761</f>
        <v>0</v>
      </c>
    </row>
    <row r="1762" spans="1:6" x14ac:dyDescent="0.3">
      <c r="A1762" s="1206"/>
      <c r="B1762" s="1214"/>
      <c r="C1762" s="405"/>
      <c r="D1762" s="1237"/>
      <c r="E1762" s="1288"/>
      <c r="F1762" s="1118"/>
    </row>
    <row r="1763" spans="1:6" ht="39.6" x14ac:dyDescent="0.3">
      <c r="A1763" s="1206" t="s">
        <v>460</v>
      </c>
      <c r="B1763" s="1042" t="s">
        <v>518</v>
      </c>
      <c r="C1763" s="405" t="s">
        <v>342</v>
      </c>
      <c r="D1763" s="1237"/>
      <c r="E1763" s="1288"/>
      <c r="F1763" s="1436">
        <v>1000</v>
      </c>
    </row>
    <row r="1764" spans="1:6" x14ac:dyDescent="0.3">
      <c r="A1764" s="1206"/>
      <c r="B1764" s="1042"/>
      <c r="C1764" s="405"/>
      <c r="D1764" s="1237"/>
      <c r="E1764" s="1288"/>
      <c r="F1764" s="1182"/>
    </row>
    <row r="1765" spans="1:6" x14ac:dyDescent="0.3">
      <c r="A1765" s="1206"/>
      <c r="B1765" s="1042"/>
      <c r="C1765" s="405"/>
      <c r="D1765" s="1237"/>
      <c r="E1765" s="1288"/>
      <c r="F1765" s="1182"/>
    </row>
    <row r="1766" spans="1:6" x14ac:dyDescent="0.3">
      <c r="A1766" s="1206"/>
      <c r="B1766" s="1042"/>
      <c r="C1766" s="405"/>
      <c r="D1766" s="1237"/>
      <c r="E1766" s="1288"/>
      <c r="F1766" s="1182"/>
    </row>
    <row r="1767" spans="1:6" x14ac:dyDescent="0.3">
      <c r="A1767" s="1206"/>
      <c r="B1767" s="1042"/>
      <c r="C1767" s="405"/>
      <c r="D1767" s="1237"/>
      <c r="E1767" s="1288"/>
      <c r="F1767" s="1182"/>
    </row>
    <row r="1768" spans="1:6" x14ac:dyDescent="0.3">
      <c r="A1768" s="1206"/>
      <c r="B1768" s="1042"/>
      <c r="C1768" s="405"/>
      <c r="D1768" s="1237"/>
      <c r="E1768" s="1288"/>
      <c r="F1768" s="1182"/>
    </row>
    <row r="1769" spans="1:6" x14ac:dyDescent="0.3">
      <c r="A1769" s="1206"/>
      <c r="B1769" s="1042"/>
      <c r="C1769" s="405"/>
      <c r="D1769" s="1237"/>
      <c r="E1769" s="1288"/>
      <c r="F1769" s="1182"/>
    </row>
    <row r="1770" spans="1:6" x14ac:dyDescent="0.3">
      <c r="A1770" s="1206"/>
      <c r="B1770" s="1042"/>
      <c r="C1770" s="405"/>
      <c r="D1770" s="1237"/>
      <c r="E1770" s="1288"/>
      <c r="F1770" s="1182"/>
    </row>
    <row r="1771" spans="1:6" x14ac:dyDescent="0.3">
      <c r="A1771" s="1206"/>
      <c r="B1771" s="1057"/>
      <c r="C1771" s="405"/>
      <c r="D1771" s="1237"/>
      <c r="E1771" s="1238"/>
      <c r="F1771" s="1182"/>
    </row>
    <row r="1772" spans="1:6" ht="27" x14ac:dyDescent="0.3">
      <c r="A1772" s="1449"/>
      <c r="B1772" s="1450" t="s">
        <v>1274</v>
      </c>
      <c r="C1772" s="1451"/>
      <c r="D1772" s="1452"/>
      <c r="E1772" s="1453"/>
      <c r="F1772" s="1454"/>
    </row>
    <row r="1773" spans="1:6" ht="15" thickBot="1" x14ac:dyDescent="0.35">
      <c r="A1773" s="1455"/>
      <c r="B1773" s="1456" t="s">
        <v>474</v>
      </c>
      <c r="C1773" s="1443"/>
      <c r="D1773" s="1457"/>
      <c r="E1773" s="1458"/>
      <c r="F1773" s="1459">
        <f>SUM(F1730:F1771)</f>
        <v>1000</v>
      </c>
    </row>
    <row r="1774" spans="1:6" ht="15" thickTop="1" x14ac:dyDescent="0.3">
      <c r="E1774" s="971"/>
    </row>
    <row r="1775" spans="1:6" x14ac:dyDescent="0.3">
      <c r="E1775" s="971"/>
    </row>
    <row r="1776" spans="1:6" x14ac:dyDescent="0.3">
      <c r="E1776" s="971"/>
    </row>
    <row r="1777" spans="5:5" x14ac:dyDescent="0.3">
      <c r="E1777" s="971"/>
    </row>
    <row r="1778" spans="5:5" x14ac:dyDescent="0.3">
      <c r="E1778" s="971"/>
    </row>
    <row r="1779" spans="5:5" x14ac:dyDescent="0.3">
      <c r="E1779" s="971"/>
    </row>
    <row r="1780" spans="5:5" x14ac:dyDescent="0.3">
      <c r="E1780" s="971"/>
    </row>
    <row r="1781" spans="5:5" x14ac:dyDescent="0.3">
      <c r="E1781" s="971"/>
    </row>
    <row r="1782" spans="5:5" x14ac:dyDescent="0.3">
      <c r="E1782" s="971"/>
    </row>
    <row r="1783" spans="5:5" x14ac:dyDescent="0.3">
      <c r="E1783" s="971"/>
    </row>
    <row r="1784" spans="5:5" x14ac:dyDescent="0.3">
      <c r="E1784" s="971"/>
    </row>
    <row r="1785" spans="5:5" x14ac:dyDescent="0.3">
      <c r="E1785" s="971"/>
    </row>
    <row r="1786" spans="5:5" x14ac:dyDescent="0.3">
      <c r="E1786" s="971"/>
    </row>
    <row r="1787" spans="5:5" x14ac:dyDescent="0.3">
      <c r="E1787" s="971"/>
    </row>
    <row r="1788" spans="5:5" x14ac:dyDescent="0.3">
      <c r="E1788" s="971"/>
    </row>
    <row r="1789" spans="5:5" x14ac:dyDescent="0.3">
      <c r="E1789" s="971"/>
    </row>
    <row r="1790" spans="5:5" x14ac:dyDescent="0.3">
      <c r="E1790" s="971"/>
    </row>
    <row r="1791" spans="5:5" x14ac:dyDescent="0.3">
      <c r="E1791" s="971"/>
    </row>
    <row r="1792" spans="5:5" x14ac:dyDescent="0.3">
      <c r="E1792" s="971"/>
    </row>
    <row r="1793" spans="5:5" x14ac:dyDescent="0.3">
      <c r="E1793" s="971"/>
    </row>
    <row r="1794" spans="5:5" x14ac:dyDescent="0.3">
      <c r="E1794" s="971"/>
    </row>
    <row r="1795" spans="5:5" x14ac:dyDescent="0.3">
      <c r="E1795" s="971"/>
    </row>
    <row r="1796" spans="5:5" x14ac:dyDescent="0.3">
      <c r="E1796" s="971"/>
    </row>
    <row r="1797" spans="5:5" x14ac:dyDescent="0.3">
      <c r="E1797" s="971"/>
    </row>
    <row r="1798" spans="5:5" x14ac:dyDescent="0.3">
      <c r="E1798" s="971"/>
    </row>
    <row r="1799" spans="5:5" x14ac:dyDescent="0.3">
      <c r="E1799" s="971"/>
    </row>
    <row r="1800" spans="5:5" x14ac:dyDescent="0.3">
      <c r="E1800" s="971"/>
    </row>
    <row r="1801" spans="5:5" x14ac:dyDescent="0.3">
      <c r="E1801" s="971"/>
    </row>
    <row r="1802" spans="5:5" x14ac:dyDescent="0.3">
      <c r="E1802" s="971"/>
    </row>
    <row r="1803" spans="5:5" x14ac:dyDescent="0.3">
      <c r="E1803" s="971"/>
    </row>
    <row r="1804" spans="5:5" x14ac:dyDescent="0.3">
      <c r="E1804" s="971"/>
    </row>
    <row r="1805" spans="5:5" x14ac:dyDescent="0.3">
      <c r="E1805" s="971"/>
    </row>
    <row r="1806" spans="5:5" x14ac:dyDescent="0.3">
      <c r="E1806" s="971"/>
    </row>
    <row r="1807" spans="5:5" x14ac:dyDescent="0.3">
      <c r="E1807" s="971"/>
    </row>
    <row r="1808" spans="5:5" x14ac:dyDescent="0.3">
      <c r="E1808" s="971"/>
    </row>
    <row r="1809" spans="5:5" x14ac:dyDescent="0.3">
      <c r="E1809" s="971"/>
    </row>
    <row r="1810" spans="5:5" x14ac:dyDescent="0.3">
      <c r="E1810" s="971"/>
    </row>
    <row r="1811" spans="5:5" x14ac:dyDescent="0.3">
      <c r="E1811" s="971"/>
    </row>
    <row r="1812" spans="5:5" x14ac:dyDescent="0.3">
      <c r="E1812" s="971"/>
    </row>
    <row r="1813" spans="5:5" x14ac:dyDescent="0.3">
      <c r="E1813" s="971"/>
    </row>
    <row r="1814" spans="5:5" x14ac:dyDescent="0.3">
      <c r="E1814" s="971"/>
    </row>
    <row r="1815" spans="5:5" x14ac:dyDescent="0.3">
      <c r="E1815" s="971"/>
    </row>
    <row r="1816" spans="5:5" x14ac:dyDescent="0.3">
      <c r="E1816" s="971"/>
    </row>
    <row r="1817" spans="5:5" x14ac:dyDescent="0.3">
      <c r="E1817" s="971"/>
    </row>
    <row r="1818" spans="5:5" x14ac:dyDescent="0.3">
      <c r="E1818" s="971"/>
    </row>
    <row r="1819" spans="5:5" x14ac:dyDescent="0.3">
      <c r="E1819" s="971"/>
    </row>
    <row r="1820" spans="5:5" x14ac:dyDescent="0.3">
      <c r="E1820" s="971"/>
    </row>
    <row r="1821" spans="5:5" x14ac:dyDescent="0.3">
      <c r="E1821" s="971"/>
    </row>
    <row r="1822" spans="5:5" x14ac:dyDescent="0.3">
      <c r="E1822" s="971"/>
    </row>
    <row r="1823" spans="5:5" x14ac:dyDescent="0.3">
      <c r="E1823" s="971"/>
    </row>
    <row r="1824" spans="5:5" x14ac:dyDescent="0.3">
      <c r="E1824" s="971"/>
    </row>
    <row r="1825" spans="5:5" x14ac:dyDescent="0.3">
      <c r="E1825" s="971"/>
    </row>
    <row r="1826" spans="5:5" x14ac:dyDescent="0.3">
      <c r="E1826" s="971"/>
    </row>
    <row r="1827" spans="5:5" x14ac:dyDescent="0.3">
      <c r="E1827" s="971"/>
    </row>
    <row r="1828" spans="5:5" x14ac:dyDescent="0.3">
      <c r="E1828" s="971"/>
    </row>
    <row r="1829" spans="5:5" x14ac:dyDescent="0.3">
      <c r="E1829" s="971"/>
    </row>
    <row r="1830" spans="5:5" x14ac:dyDescent="0.3">
      <c r="E1830" s="971"/>
    </row>
    <row r="1831" spans="5:5" x14ac:dyDescent="0.3">
      <c r="E1831" s="971"/>
    </row>
    <row r="1832" spans="5:5" x14ac:dyDescent="0.3">
      <c r="E1832" s="971"/>
    </row>
    <row r="1833" spans="5:5" x14ac:dyDescent="0.3">
      <c r="E1833" s="971"/>
    </row>
    <row r="1834" spans="5:5" x14ac:dyDescent="0.3">
      <c r="E1834" s="971"/>
    </row>
    <row r="1835" spans="5:5" x14ac:dyDescent="0.3">
      <c r="E1835" s="971"/>
    </row>
    <row r="1836" spans="5:5" x14ac:dyDescent="0.3">
      <c r="E1836" s="971"/>
    </row>
    <row r="1837" spans="5:5" x14ac:dyDescent="0.3">
      <c r="E1837" s="971"/>
    </row>
    <row r="1838" spans="5:5" x14ac:dyDescent="0.3">
      <c r="E1838" s="971"/>
    </row>
    <row r="1839" spans="5:5" x14ac:dyDescent="0.3">
      <c r="E1839" s="971"/>
    </row>
    <row r="1840" spans="5:5" x14ac:dyDescent="0.3">
      <c r="E1840" s="971"/>
    </row>
    <row r="1841" spans="5:5" x14ac:dyDescent="0.3">
      <c r="E1841" s="971"/>
    </row>
    <row r="1842" spans="5:5" x14ac:dyDescent="0.3">
      <c r="E1842" s="971"/>
    </row>
    <row r="1843" spans="5:5" x14ac:dyDescent="0.3">
      <c r="E1843" s="971"/>
    </row>
    <row r="1844" spans="5:5" x14ac:dyDescent="0.3">
      <c r="E1844" s="971"/>
    </row>
    <row r="1845" spans="5:5" x14ac:dyDescent="0.3">
      <c r="E1845" s="971"/>
    </row>
    <row r="1846" spans="5:5" x14ac:dyDescent="0.3">
      <c r="E1846" s="971"/>
    </row>
    <row r="1847" spans="5:5" x14ac:dyDescent="0.3">
      <c r="E1847" s="971"/>
    </row>
    <row r="1848" spans="5:5" x14ac:dyDescent="0.3">
      <c r="E1848" s="971"/>
    </row>
    <row r="1849" spans="5:5" x14ac:dyDescent="0.3">
      <c r="E1849" s="971"/>
    </row>
    <row r="1850" spans="5:5" x14ac:dyDescent="0.3">
      <c r="E1850" s="971"/>
    </row>
    <row r="1851" spans="5:5" x14ac:dyDescent="0.3">
      <c r="E1851" s="971"/>
    </row>
    <row r="1852" spans="5:5" x14ac:dyDescent="0.3">
      <c r="E1852" s="971"/>
    </row>
    <row r="1853" spans="5:5" x14ac:dyDescent="0.3">
      <c r="E1853" s="971"/>
    </row>
    <row r="1854" spans="5:5" x14ac:dyDescent="0.3">
      <c r="E1854" s="971"/>
    </row>
    <row r="1855" spans="5:5" x14ac:dyDescent="0.3">
      <c r="E1855" s="971"/>
    </row>
    <row r="1856" spans="5:5" x14ac:dyDescent="0.3">
      <c r="E1856" s="971"/>
    </row>
    <row r="1857" spans="5:5" x14ac:dyDescent="0.3">
      <c r="E1857" s="971"/>
    </row>
    <row r="1858" spans="5:5" x14ac:dyDescent="0.3">
      <c r="E1858" s="971"/>
    </row>
    <row r="1859" spans="5:5" x14ac:dyDescent="0.3">
      <c r="E1859" s="971"/>
    </row>
    <row r="1860" spans="5:5" x14ac:dyDescent="0.3">
      <c r="E1860" s="971"/>
    </row>
    <row r="1861" spans="5:5" x14ac:dyDescent="0.3">
      <c r="E1861" s="971"/>
    </row>
    <row r="1862" spans="5:5" x14ac:dyDescent="0.3">
      <c r="E1862" s="971"/>
    </row>
    <row r="1863" spans="5:5" x14ac:dyDescent="0.3">
      <c r="E1863" s="971"/>
    </row>
    <row r="1864" spans="5:5" x14ac:dyDescent="0.3">
      <c r="E1864" s="971"/>
    </row>
    <row r="1865" spans="5:5" x14ac:dyDescent="0.3">
      <c r="E1865" s="971"/>
    </row>
    <row r="1866" spans="5:5" x14ac:dyDescent="0.3">
      <c r="E1866" s="971"/>
    </row>
    <row r="1867" spans="5:5" x14ac:dyDescent="0.3">
      <c r="E1867" s="971"/>
    </row>
    <row r="1868" spans="5:5" x14ac:dyDescent="0.3">
      <c r="E1868" s="971"/>
    </row>
    <row r="1869" spans="5:5" x14ac:dyDescent="0.3">
      <c r="E1869" s="971"/>
    </row>
    <row r="1870" spans="5:5" x14ac:dyDescent="0.3">
      <c r="E1870" s="971"/>
    </row>
    <row r="1871" spans="5:5" x14ac:dyDescent="0.3">
      <c r="E1871" s="971"/>
    </row>
    <row r="1872" spans="5:5" x14ac:dyDescent="0.3">
      <c r="E1872" s="971"/>
    </row>
    <row r="1873" spans="5:5" x14ac:dyDescent="0.3">
      <c r="E1873" s="971"/>
    </row>
    <row r="1874" spans="5:5" x14ac:dyDescent="0.3">
      <c r="E1874" s="971"/>
    </row>
    <row r="1875" spans="5:5" x14ac:dyDescent="0.3">
      <c r="E1875" s="971"/>
    </row>
    <row r="1876" spans="5:5" x14ac:dyDescent="0.3">
      <c r="E1876" s="971"/>
    </row>
    <row r="1877" spans="5:5" x14ac:dyDescent="0.3">
      <c r="E1877" s="971"/>
    </row>
    <row r="1878" spans="5:5" x14ac:dyDescent="0.3">
      <c r="E1878" s="971"/>
    </row>
    <row r="1879" spans="5:5" x14ac:dyDescent="0.3">
      <c r="E1879" s="971"/>
    </row>
    <row r="1880" spans="5:5" x14ac:dyDescent="0.3">
      <c r="E1880" s="971"/>
    </row>
    <row r="1881" spans="5:5" x14ac:dyDescent="0.3">
      <c r="E1881" s="971"/>
    </row>
    <row r="1882" spans="5:5" x14ac:dyDescent="0.3">
      <c r="E1882" s="971"/>
    </row>
    <row r="1883" spans="5:5" x14ac:dyDescent="0.3">
      <c r="E1883" s="971"/>
    </row>
    <row r="1884" spans="5:5" x14ac:dyDescent="0.3">
      <c r="E1884" s="971"/>
    </row>
    <row r="1885" spans="5:5" x14ac:dyDescent="0.3">
      <c r="E1885" s="971"/>
    </row>
    <row r="1886" spans="5:5" x14ac:dyDescent="0.3">
      <c r="E1886" s="971"/>
    </row>
    <row r="1887" spans="5:5" x14ac:dyDescent="0.3">
      <c r="E1887" s="971"/>
    </row>
    <row r="1888" spans="5:5" x14ac:dyDescent="0.3">
      <c r="E1888" s="971"/>
    </row>
    <row r="1889" spans="5:5" x14ac:dyDescent="0.3">
      <c r="E1889" s="971"/>
    </row>
    <row r="1890" spans="5:5" x14ac:dyDescent="0.3">
      <c r="E1890" s="971"/>
    </row>
    <row r="1891" spans="5:5" x14ac:dyDescent="0.3">
      <c r="E1891" s="971"/>
    </row>
    <row r="1892" spans="5:5" x14ac:dyDescent="0.3">
      <c r="E1892" s="971"/>
    </row>
    <row r="1893" spans="5:5" x14ac:dyDescent="0.3">
      <c r="E1893" s="971"/>
    </row>
    <row r="1894" spans="5:5" x14ac:dyDescent="0.3">
      <c r="E1894" s="971"/>
    </row>
    <row r="1895" spans="5:5" x14ac:dyDescent="0.3">
      <c r="E1895" s="971"/>
    </row>
    <row r="1896" spans="5:5" x14ac:dyDescent="0.3">
      <c r="E1896" s="971"/>
    </row>
    <row r="1897" spans="5:5" x14ac:dyDescent="0.3">
      <c r="E1897" s="971"/>
    </row>
    <row r="1898" spans="5:5" x14ac:dyDescent="0.3">
      <c r="E1898" s="971"/>
    </row>
    <row r="1899" spans="5:5" x14ac:dyDescent="0.3">
      <c r="E1899" s="971"/>
    </row>
    <row r="1900" spans="5:5" x14ac:dyDescent="0.3">
      <c r="E1900" s="971"/>
    </row>
    <row r="1901" spans="5:5" x14ac:dyDescent="0.3">
      <c r="E1901" s="971"/>
    </row>
    <row r="1902" spans="5:5" x14ac:dyDescent="0.3">
      <c r="E1902" s="971"/>
    </row>
    <row r="1903" spans="5:5" x14ac:dyDescent="0.3">
      <c r="E1903" s="971"/>
    </row>
    <row r="1904" spans="5:5" x14ac:dyDescent="0.3">
      <c r="E1904" s="971"/>
    </row>
    <row r="1905" spans="5:5" x14ac:dyDescent="0.3">
      <c r="E1905" s="971"/>
    </row>
    <row r="1906" spans="5:5" x14ac:dyDescent="0.3">
      <c r="E1906" s="971"/>
    </row>
    <row r="1907" spans="5:5" x14ac:dyDescent="0.3">
      <c r="E1907" s="971"/>
    </row>
    <row r="1908" spans="5:5" x14ac:dyDescent="0.3">
      <c r="E1908" s="971"/>
    </row>
    <row r="1909" spans="5:5" x14ac:dyDescent="0.3">
      <c r="E1909" s="971"/>
    </row>
    <row r="1910" spans="5:5" x14ac:dyDescent="0.3">
      <c r="E1910" s="971"/>
    </row>
    <row r="1911" spans="5:5" x14ac:dyDescent="0.3">
      <c r="E1911" s="971"/>
    </row>
    <row r="1912" spans="5:5" x14ac:dyDescent="0.3">
      <c r="E1912" s="971"/>
    </row>
    <row r="1913" spans="5:5" x14ac:dyDescent="0.3">
      <c r="E1913" s="971"/>
    </row>
    <row r="1914" spans="5:5" x14ac:dyDescent="0.3">
      <c r="E1914" s="971"/>
    </row>
    <row r="1915" spans="5:5" x14ac:dyDescent="0.3">
      <c r="E1915" s="971"/>
    </row>
    <row r="1916" spans="5:5" x14ac:dyDescent="0.3">
      <c r="E1916" s="971"/>
    </row>
    <row r="1917" spans="5:5" x14ac:dyDescent="0.3">
      <c r="E1917" s="971"/>
    </row>
    <row r="1918" spans="5:5" x14ac:dyDescent="0.3">
      <c r="E1918" s="971"/>
    </row>
    <row r="1919" spans="5:5" x14ac:dyDescent="0.3">
      <c r="E1919" s="971"/>
    </row>
    <row r="1920" spans="5:5" x14ac:dyDescent="0.3">
      <c r="E1920" s="971"/>
    </row>
    <row r="1921" spans="5:5" x14ac:dyDescent="0.3">
      <c r="E1921" s="971"/>
    </row>
    <row r="1922" spans="5:5" x14ac:dyDescent="0.3">
      <c r="E1922" s="971"/>
    </row>
    <row r="1923" spans="5:5" x14ac:dyDescent="0.3">
      <c r="E1923" s="971"/>
    </row>
    <row r="1924" spans="5:5" x14ac:dyDescent="0.3">
      <c r="E1924" s="971"/>
    </row>
    <row r="1925" spans="5:5" x14ac:dyDescent="0.3">
      <c r="E1925" s="971"/>
    </row>
    <row r="1926" spans="5:5" x14ac:dyDescent="0.3">
      <c r="E1926" s="971"/>
    </row>
    <row r="1927" spans="5:5" x14ac:dyDescent="0.3">
      <c r="E1927" s="971"/>
    </row>
    <row r="1928" spans="5:5" x14ac:dyDescent="0.3">
      <c r="E1928" s="971"/>
    </row>
    <row r="1929" spans="5:5" x14ac:dyDescent="0.3">
      <c r="E1929" s="971"/>
    </row>
    <row r="1930" spans="5:5" x14ac:dyDescent="0.3">
      <c r="E1930" s="971"/>
    </row>
    <row r="1931" spans="5:5" x14ac:dyDescent="0.3">
      <c r="E1931" s="971"/>
    </row>
    <row r="1932" spans="5:5" x14ac:dyDescent="0.3">
      <c r="E1932" s="971"/>
    </row>
    <row r="1933" spans="5:5" x14ac:dyDescent="0.3">
      <c r="E1933" s="971"/>
    </row>
    <row r="1934" spans="5:5" x14ac:dyDescent="0.3">
      <c r="E1934" s="971"/>
    </row>
    <row r="1935" spans="5:5" x14ac:dyDescent="0.3">
      <c r="E1935" s="971"/>
    </row>
    <row r="1936" spans="5:5" x14ac:dyDescent="0.3">
      <c r="E1936" s="971"/>
    </row>
    <row r="1937" spans="5:5" x14ac:dyDescent="0.3">
      <c r="E1937" s="971"/>
    </row>
    <row r="1938" spans="5:5" x14ac:dyDescent="0.3">
      <c r="E1938" s="971"/>
    </row>
    <row r="1939" spans="5:5" x14ac:dyDescent="0.3">
      <c r="E1939" s="971"/>
    </row>
    <row r="1940" spans="5:5" x14ac:dyDescent="0.3">
      <c r="E1940" s="971"/>
    </row>
    <row r="1941" spans="5:5" x14ac:dyDescent="0.3">
      <c r="E1941" s="971"/>
    </row>
    <row r="1942" spans="5:5" x14ac:dyDescent="0.3">
      <c r="E1942" s="971"/>
    </row>
    <row r="1943" spans="5:5" x14ac:dyDescent="0.3">
      <c r="E1943" s="971"/>
    </row>
    <row r="1944" spans="5:5" x14ac:dyDescent="0.3">
      <c r="E1944" s="971"/>
    </row>
    <row r="1945" spans="5:5" x14ac:dyDescent="0.3">
      <c r="E1945" s="971"/>
    </row>
    <row r="1946" spans="5:5" x14ac:dyDescent="0.3">
      <c r="E1946" s="971"/>
    </row>
    <row r="1947" spans="5:5" x14ac:dyDescent="0.3">
      <c r="E1947" s="971"/>
    </row>
    <row r="1948" spans="5:5" x14ac:dyDescent="0.3">
      <c r="E1948" s="971"/>
    </row>
    <row r="1949" spans="5:5" x14ac:dyDescent="0.3">
      <c r="E1949" s="971"/>
    </row>
    <row r="1950" spans="5:5" x14ac:dyDescent="0.3">
      <c r="E1950" s="971"/>
    </row>
    <row r="1951" spans="5:5" x14ac:dyDescent="0.3">
      <c r="E1951" s="971"/>
    </row>
    <row r="1952" spans="5:5" x14ac:dyDescent="0.3">
      <c r="E1952" s="971"/>
    </row>
    <row r="1953" spans="5:5" x14ac:dyDescent="0.3">
      <c r="E1953" s="971"/>
    </row>
    <row r="1954" spans="5:5" x14ac:dyDescent="0.3">
      <c r="E1954" s="971"/>
    </row>
    <row r="1955" spans="5:5" x14ac:dyDescent="0.3">
      <c r="E1955" s="971"/>
    </row>
    <row r="1956" spans="5:5" x14ac:dyDescent="0.3">
      <c r="E1956" s="971"/>
    </row>
    <row r="1957" spans="5:5" x14ac:dyDescent="0.3">
      <c r="E1957" s="971"/>
    </row>
    <row r="1958" spans="5:5" x14ac:dyDescent="0.3">
      <c r="E1958" s="971"/>
    </row>
    <row r="1959" spans="5:5" x14ac:dyDescent="0.3">
      <c r="E1959" s="971"/>
    </row>
    <row r="1960" spans="5:5" x14ac:dyDescent="0.3">
      <c r="E1960" s="971"/>
    </row>
    <row r="1961" spans="5:5" x14ac:dyDescent="0.3">
      <c r="E1961" s="971"/>
    </row>
    <row r="1962" spans="5:5" x14ac:dyDescent="0.3">
      <c r="E1962" s="971"/>
    </row>
    <row r="1963" spans="5:5" x14ac:dyDescent="0.3">
      <c r="E1963" s="971"/>
    </row>
    <row r="1964" spans="5:5" x14ac:dyDescent="0.3">
      <c r="E1964" s="971"/>
    </row>
    <row r="1965" spans="5:5" x14ac:dyDescent="0.3">
      <c r="E1965" s="971"/>
    </row>
    <row r="1966" spans="5:5" x14ac:dyDescent="0.3">
      <c r="E1966" s="971"/>
    </row>
    <row r="1967" spans="5:5" x14ac:dyDescent="0.3">
      <c r="E1967" s="971"/>
    </row>
    <row r="1968" spans="5:5" x14ac:dyDescent="0.3">
      <c r="E1968" s="971"/>
    </row>
    <row r="1969" spans="5:5" x14ac:dyDescent="0.3">
      <c r="E1969" s="971"/>
    </row>
    <row r="1970" spans="5:5" x14ac:dyDescent="0.3">
      <c r="E1970" s="971"/>
    </row>
    <row r="1971" spans="5:5" x14ac:dyDescent="0.3">
      <c r="E1971" s="971"/>
    </row>
    <row r="1972" spans="5:5" x14ac:dyDescent="0.3">
      <c r="E1972" s="971"/>
    </row>
    <row r="1973" spans="5:5" x14ac:dyDescent="0.3">
      <c r="E1973" s="971"/>
    </row>
    <row r="1974" spans="5:5" x14ac:dyDescent="0.3">
      <c r="E1974" s="971"/>
    </row>
    <row r="1975" spans="5:5" x14ac:dyDescent="0.3">
      <c r="E1975" s="971"/>
    </row>
    <row r="1976" spans="5:5" x14ac:dyDescent="0.3">
      <c r="E1976" s="971"/>
    </row>
    <row r="1977" spans="5:5" x14ac:dyDescent="0.3">
      <c r="E1977" s="971"/>
    </row>
    <row r="1978" spans="5:5" x14ac:dyDescent="0.3">
      <c r="E1978" s="971"/>
    </row>
    <row r="1979" spans="5:5" x14ac:dyDescent="0.3">
      <c r="E1979" s="971"/>
    </row>
    <row r="1980" spans="5:5" x14ac:dyDescent="0.3">
      <c r="E1980" s="971"/>
    </row>
    <row r="1981" spans="5:5" x14ac:dyDescent="0.3">
      <c r="E1981" s="971"/>
    </row>
    <row r="1982" spans="5:5" x14ac:dyDescent="0.3">
      <c r="E1982" s="971"/>
    </row>
    <row r="1983" spans="5:5" x14ac:dyDescent="0.3">
      <c r="E1983" s="971"/>
    </row>
    <row r="1984" spans="5:5" x14ac:dyDescent="0.3">
      <c r="E1984" s="971"/>
    </row>
    <row r="1985" spans="5:5" x14ac:dyDescent="0.3">
      <c r="E1985" s="971"/>
    </row>
    <row r="1986" spans="5:5" x14ac:dyDescent="0.3">
      <c r="E1986" s="971"/>
    </row>
    <row r="1987" spans="5:5" x14ac:dyDescent="0.3">
      <c r="E1987" s="971"/>
    </row>
    <row r="1988" spans="5:5" x14ac:dyDescent="0.3">
      <c r="E1988" s="971"/>
    </row>
    <row r="1989" spans="5:5" x14ac:dyDescent="0.3">
      <c r="E1989" s="971"/>
    </row>
    <row r="1990" spans="5:5" x14ac:dyDescent="0.3">
      <c r="E1990" s="971"/>
    </row>
    <row r="1991" spans="5:5" x14ac:dyDescent="0.3">
      <c r="E1991" s="971"/>
    </row>
    <row r="1992" spans="5:5" x14ac:dyDescent="0.3">
      <c r="E1992" s="971"/>
    </row>
    <row r="1993" spans="5:5" x14ac:dyDescent="0.3">
      <c r="E1993" s="971"/>
    </row>
    <row r="1994" spans="5:5" x14ac:dyDescent="0.3">
      <c r="E1994" s="971"/>
    </row>
    <row r="1995" spans="5:5" x14ac:dyDescent="0.3">
      <c r="E1995" s="971"/>
    </row>
    <row r="1996" spans="5:5" x14ac:dyDescent="0.3">
      <c r="E1996" s="971"/>
    </row>
    <row r="1997" spans="5:5" x14ac:dyDescent="0.3">
      <c r="E1997" s="971"/>
    </row>
    <row r="1998" spans="5:5" x14ac:dyDescent="0.3">
      <c r="E1998" s="971"/>
    </row>
    <row r="1999" spans="5:5" x14ac:dyDescent="0.3">
      <c r="E1999" s="971"/>
    </row>
    <row r="2000" spans="5:5" x14ac:dyDescent="0.3">
      <c r="E2000" s="971"/>
    </row>
    <row r="2001" spans="5:5" x14ac:dyDescent="0.3">
      <c r="E2001" s="971"/>
    </row>
    <row r="2002" spans="5:5" x14ac:dyDescent="0.3">
      <c r="E2002" s="971"/>
    </row>
    <row r="2003" spans="5:5" x14ac:dyDescent="0.3">
      <c r="E2003" s="971"/>
    </row>
    <row r="2004" spans="5:5" x14ac:dyDescent="0.3">
      <c r="E2004" s="971"/>
    </row>
    <row r="2005" spans="5:5" x14ac:dyDescent="0.3">
      <c r="E2005" s="971"/>
    </row>
    <row r="2006" spans="5:5" x14ac:dyDescent="0.3">
      <c r="E2006" s="971"/>
    </row>
    <row r="2007" spans="5:5" x14ac:dyDescent="0.3">
      <c r="E2007" s="971"/>
    </row>
    <row r="2008" spans="5:5" x14ac:dyDescent="0.3">
      <c r="E2008" s="971"/>
    </row>
    <row r="2009" spans="5:5" x14ac:dyDescent="0.3">
      <c r="E2009" s="971"/>
    </row>
    <row r="2010" spans="5:5" x14ac:dyDescent="0.3">
      <c r="E2010" s="971"/>
    </row>
    <row r="2011" spans="5:5" x14ac:dyDescent="0.3">
      <c r="E2011" s="971"/>
    </row>
    <row r="2012" spans="5:5" x14ac:dyDescent="0.3">
      <c r="E2012" s="971"/>
    </row>
    <row r="2013" spans="5:5" x14ac:dyDescent="0.3">
      <c r="E2013" s="971"/>
    </row>
    <row r="2014" spans="5:5" x14ac:dyDescent="0.3">
      <c r="E2014" s="971"/>
    </row>
    <row r="2015" spans="5:5" x14ac:dyDescent="0.3">
      <c r="E2015" s="971"/>
    </row>
    <row r="2016" spans="5:5" x14ac:dyDescent="0.3">
      <c r="E2016" s="971"/>
    </row>
    <row r="2017" spans="5:5" x14ac:dyDescent="0.3">
      <c r="E2017" s="971"/>
    </row>
    <row r="2018" spans="5:5" x14ac:dyDescent="0.3">
      <c r="E2018" s="971"/>
    </row>
    <row r="2019" spans="5:5" x14ac:dyDescent="0.3">
      <c r="E2019" s="971"/>
    </row>
    <row r="2020" spans="5:5" x14ac:dyDescent="0.3">
      <c r="E2020" s="971"/>
    </row>
    <row r="2021" spans="5:5" x14ac:dyDescent="0.3">
      <c r="E2021" s="971"/>
    </row>
    <row r="2022" spans="5:5" x14ac:dyDescent="0.3">
      <c r="E2022" s="971"/>
    </row>
    <row r="2023" spans="5:5" x14ac:dyDescent="0.3">
      <c r="E2023" s="971"/>
    </row>
    <row r="2024" spans="5:5" x14ac:dyDescent="0.3">
      <c r="E2024" s="971"/>
    </row>
    <row r="2025" spans="5:5" x14ac:dyDescent="0.3">
      <c r="E2025" s="971"/>
    </row>
    <row r="2026" spans="5:5" x14ac:dyDescent="0.3">
      <c r="E2026" s="971"/>
    </row>
    <row r="2027" spans="5:5" x14ac:dyDescent="0.3">
      <c r="E2027" s="971"/>
    </row>
    <row r="2028" spans="5:5" x14ac:dyDescent="0.3">
      <c r="E2028" s="971"/>
    </row>
    <row r="2029" spans="5:5" x14ac:dyDescent="0.3">
      <c r="E2029" s="971"/>
    </row>
    <row r="2030" spans="5:5" x14ac:dyDescent="0.3">
      <c r="E2030" s="971"/>
    </row>
    <row r="2031" spans="5:5" x14ac:dyDescent="0.3">
      <c r="E2031" s="971"/>
    </row>
    <row r="2032" spans="5:5" x14ac:dyDescent="0.3">
      <c r="E2032" s="971"/>
    </row>
    <row r="2033" spans="5:5" x14ac:dyDescent="0.3">
      <c r="E2033" s="971"/>
    </row>
    <row r="2034" spans="5:5" x14ac:dyDescent="0.3">
      <c r="E2034" s="971"/>
    </row>
    <row r="2035" spans="5:5" x14ac:dyDescent="0.3">
      <c r="E2035" s="971"/>
    </row>
    <row r="2036" spans="5:5" x14ac:dyDescent="0.3">
      <c r="E2036" s="971"/>
    </row>
    <row r="2037" spans="5:5" x14ac:dyDescent="0.3">
      <c r="E2037" s="971"/>
    </row>
    <row r="2038" spans="5:5" x14ac:dyDescent="0.3">
      <c r="E2038" s="971"/>
    </row>
    <row r="2039" spans="5:5" x14ac:dyDescent="0.3">
      <c r="E2039" s="971"/>
    </row>
    <row r="2040" spans="5:5" x14ac:dyDescent="0.3">
      <c r="E2040" s="971"/>
    </row>
    <row r="2041" spans="5:5" x14ac:dyDescent="0.3">
      <c r="E2041" s="971"/>
    </row>
    <row r="2042" spans="5:5" x14ac:dyDescent="0.3">
      <c r="E2042" s="971"/>
    </row>
    <row r="2043" spans="5:5" x14ac:dyDescent="0.3">
      <c r="E2043" s="971"/>
    </row>
    <row r="2044" spans="5:5" x14ac:dyDescent="0.3">
      <c r="E2044" s="971"/>
    </row>
    <row r="2045" spans="5:5" x14ac:dyDescent="0.3">
      <c r="E2045" s="971"/>
    </row>
    <row r="2046" spans="5:5" x14ac:dyDescent="0.3">
      <c r="E2046" s="971"/>
    </row>
    <row r="2047" spans="5:5" x14ac:dyDescent="0.3">
      <c r="E2047" s="971"/>
    </row>
    <row r="2048" spans="5:5" x14ac:dyDescent="0.3">
      <c r="E2048" s="971"/>
    </row>
    <row r="2049" spans="5:5" x14ac:dyDescent="0.3">
      <c r="E2049" s="971"/>
    </row>
    <row r="2050" spans="5:5" x14ac:dyDescent="0.3">
      <c r="E2050" s="971"/>
    </row>
    <row r="2051" spans="5:5" x14ac:dyDescent="0.3">
      <c r="E2051" s="971"/>
    </row>
    <row r="2052" spans="5:5" x14ac:dyDescent="0.3">
      <c r="E2052" s="971"/>
    </row>
    <row r="2053" spans="5:5" x14ac:dyDescent="0.3">
      <c r="E2053" s="971"/>
    </row>
    <row r="2054" spans="5:5" x14ac:dyDescent="0.3">
      <c r="E2054" s="971"/>
    </row>
    <row r="2055" spans="5:5" x14ac:dyDescent="0.3">
      <c r="E2055" s="971"/>
    </row>
    <row r="2056" spans="5:5" x14ac:dyDescent="0.3">
      <c r="E2056" s="971"/>
    </row>
    <row r="2057" spans="5:5" x14ac:dyDescent="0.3">
      <c r="E2057" s="971"/>
    </row>
    <row r="2058" spans="5:5" x14ac:dyDescent="0.3">
      <c r="E2058" s="971"/>
    </row>
    <row r="2059" spans="5:5" x14ac:dyDescent="0.3">
      <c r="E2059" s="971"/>
    </row>
    <row r="2060" spans="5:5" x14ac:dyDescent="0.3">
      <c r="E2060" s="971"/>
    </row>
    <row r="2061" spans="5:5" x14ac:dyDescent="0.3">
      <c r="E2061" s="971"/>
    </row>
    <row r="2062" spans="5:5" x14ac:dyDescent="0.3">
      <c r="E2062" s="971"/>
    </row>
    <row r="2063" spans="5:5" x14ac:dyDescent="0.3">
      <c r="E2063" s="971"/>
    </row>
    <row r="2064" spans="5:5" x14ac:dyDescent="0.3">
      <c r="E2064" s="971"/>
    </row>
    <row r="2065" spans="5:5" x14ac:dyDescent="0.3">
      <c r="E2065" s="971"/>
    </row>
    <row r="2066" spans="5:5" x14ac:dyDescent="0.3">
      <c r="E2066" s="971"/>
    </row>
    <row r="2067" spans="5:5" x14ac:dyDescent="0.3">
      <c r="E2067" s="971"/>
    </row>
    <row r="2068" spans="5:5" x14ac:dyDescent="0.3">
      <c r="E2068" s="971"/>
    </row>
    <row r="2069" spans="5:5" x14ac:dyDescent="0.3">
      <c r="E2069" s="971"/>
    </row>
    <row r="2070" spans="5:5" x14ac:dyDescent="0.3">
      <c r="E2070" s="971"/>
    </row>
    <row r="2071" spans="5:5" x14ac:dyDescent="0.3">
      <c r="E2071" s="971"/>
    </row>
    <row r="2072" spans="5:5" x14ac:dyDescent="0.3">
      <c r="E2072" s="971"/>
    </row>
    <row r="2073" spans="5:5" x14ac:dyDescent="0.3">
      <c r="E2073" s="971"/>
    </row>
    <row r="2074" spans="5:5" x14ac:dyDescent="0.3">
      <c r="E2074" s="971"/>
    </row>
    <row r="2075" spans="5:5" x14ac:dyDescent="0.3">
      <c r="E2075" s="971"/>
    </row>
    <row r="2076" spans="5:5" x14ac:dyDescent="0.3">
      <c r="E2076" s="971"/>
    </row>
    <row r="2077" spans="5:5" x14ac:dyDescent="0.3">
      <c r="E2077" s="971"/>
    </row>
    <row r="2078" spans="5:5" x14ac:dyDescent="0.3">
      <c r="E2078" s="971"/>
    </row>
    <row r="2079" spans="5:5" x14ac:dyDescent="0.3">
      <c r="E2079" s="971"/>
    </row>
    <row r="2080" spans="5:5" x14ac:dyDescent="0.3">
      <c r="E2080" s="971"/>
    </row>
    <row r="2081" spans="5:5" x14ac:dyDescent="0.3">
      <c r="E2081" s="971"/>
    </row>
    <row r="2082" spans="5:5" x14ac:dyDescent="0.3">
      <c r="E2082" s="971"/>
    </row>
    <row r="2083" spans="5:5" x14ac:dyDescent="0.3">
      <c r="E2083" s="971"/>
    </row>
    <row r="2084" spans="5:5" x14ac:dyDescent="0.3">
      <c r="E2084" s="971"/>
    </row>
    <row r="2085" spans="5:5" x14ac:dyDescent="0.3">
      <c r="E2085" s="971"/>
    </row>
    <row r="2086" spans="5:5" x14ac:dyDescent="0.3">
      <c r="E2086" s="971"/>
    </row>
    <row r="2087" spans="5:5" x14ac:dyDescent="0.3">
      <c r="E2087" s="971"/>
    </row>
    <row r="2088" spans="5:5" x14ac:dyDescent="0.3">
      <c r="E2088" s="971"/>
    </row>
    <row r="2089" spans="5:5" x14ac:dyDescent="0.3">
      <c r="E2089" s="971"/>
    </row>
    <row r="2090" spans="5:5" x14ac:dyDescent="0.3">
      <c r="E2090" s="971"/>
    </row>
    <row r="2091" spans="5:5" x14ac:dyDescent="0.3">
      <c r="E2091" s="971"/>
    </row>
    <row r="2092" spans="5:5" x14ac:dyDescent="0.3">
      <c r="E2092" s="971"/>
    </row>
    <row r="2093" spans="5:5" x14ac:dyDescent="0.3">
      <c r="E2093" s="971"/>
    </row>
    <row r="2094" spans="5:5" x14ac:dyDescent="0.3">
      <c r="E2094" s="971"/>
    </row>
    <row r="2095" spans="5:5" x14ac:dyDescent="0.3">
      <c r="E2095" s="971"/>
    </row>
    <row r="2096" spans="5:5" x14ac:dyDescent="0.3">
      <c r="E2096" s="971"/>
    </row>
    <row r="2097" spans="5:5" x14ac:dyDescent="0.3">
      <c r="E2097" s="971"/>
    </row>
    <row r="2098" spans="5:5" x14ac:dyDescent="0.3">
      <c r="E2098" s="971"/>
    </row>
    <row r="2099" spans="5:5" x14ac:dyDescent="0.3">
      <c r="E2099" s="971"/>
    </row>
    <row r="2100" spans="5:5" x14ac:dyDescent="0.3">
      <c r="E2100" s="971"/>
    </row>
    <row r="2101" spans="5:5" x14ac:dyDescent="0.3">
      <c r="E2101" s="971"/>
    </row>
    <row r="2102" spans="5:5" x14ac:dyDescent="0.3">
      <c r="E2102" s="971"/>
    </row>
    <row r="2103" spans="5:5" x14ac:dyDescent="0.3">
      <c r="E2103" s="971"/>
    </row>
    <row r="2104" spans="5:5" x14ac:dyDescent="0.3">
      <c r="E2104" s="971"/>
    </row>
    <row r="2105" spans="5:5" x14ac:dyDescent="0.3">
      <c r="E2105" s="971"/>
    </row>
    <row r="2106" spans="5:5" x14ac:dyDescent="0.3">
      <c r="E2106" s="971"/>
    </row>
    <row r="2107" spans="5:5" x14ac:dyDescent="0.3">
      <c r="E2107" s="971"/>
    </row>
    <row r="2108" spans="5:5" x14ac:dyDescent="0.3">
      <c r="E2108" s="971"/>
    </row>
    <row r="2109" spans="5:5" x14ac:dyDescent="0.3">
      <c r="E2109" s="971"/>
    </row>
    <row r="2110" spans="5:5" x14ac:dyDescent="0.3">
      <c r="E2110" s="971"/>
    </row>
    <row r="2111" spans="5:5" x14ac:dyDescent="0.3">
      <c r="E2111" s="971"/>
    </row>
    <row r="2112" spans="5:5" x14ac:dyDescent="0.3">
      <c r="E2112" s="971"/>
    </row>
    <row r="2113" spans="5:5" x14ac:dyDescent="0.3">
      <c r="E2113" s="971"/>
    </row>
    <row r="2114" spans="5:5" x14ac:dyDescent="0.3">
      <c r="E2114" s="971"/>
    </row>
    <row r="2115" spans="5:5" x14ac:dyDescent="0.3">
      <c r="E2115" s="971"/>
    </row>
    <row r="2116" spans="5:5" x14ac:dyDescent="0.3">
      <c r="E2116" s="971"/>
    </row>
    <row r="2117" spans="5:5" x14ac:dyDescent="0.3">
      <c r="E2117" s="971"/>
    </row>
    <row r="2118" spans="5:5" x14ac:dyDescent="0.3">
      <c r="E2118" s="971"/>
    </row>
    <row r="2119" spans="5:5" x14ac:dyDescent="0.3">
      <c r="E2119" s="971"/>
    </row>
    <row r="2120" spans="5:5" x14ac:dyDescent="0.3">
      <c r="E2120" s="971"/>
    </row>
    <row r="2121" spans="5:5" x14ac:dyDescent="0.3">
      <c r="E2121" s="971"/>
    </row>
    <row r="2122" spans="5:5" x14ac:dyDescent="0.3">
      <c r="E2122" s="971"/>
    </row>
    <row r="2123" spans="5:5" x14ac:dyDescent="0.3">
      <c r="E2123" s="971"/>
    </row>
    <row r="2124" spans="5:5" x14ac:dyDescent="0.3">
      <c r="E2124" s="971"/>
    </row>
    <row r="2125" spans="5:5" x14ac:dyDescent="0.3">
      <c r="E2125" s="971"/>
    </row>
    <row r="2126" spans="5:5" x14ac:dyDescent="0.3">
      <c r="E2126" s="971"/>
    </row>
    <row r="2127" spans="5:5" x14ac:dyDescent="0.3">
      <c r="E2127" s="971"/>
    </row>
    <row r="2128" spans="5:5" x14ac:dyDescent="0.3">
      <c r="E2128" s="971"/>
    </row>
    <row r="2129" spans="5:5" x14ac:dyDescent="0.3">
      <c r="E2129" s="971"/>
    </row>
    <row r="2130" spans="5:5" x14ac:dyDescent="0.3">
      <c r="E2130" s="971"/>
    </row>
    <row r="2131" spans="5:5" x14ac:dyDescent="0.3">
      <c r="E2131" s="971"/>
    </row>
    <row r="2132" spans="5:5" x14ac:dyDescent="0.3">
      <c r="E2132" s="971"/>
    </row>
    <row r="2133" spans="5:5" x14ac:dyDescent="0.3">
      <c r="E2133" s="971"/>
    </row>
    <row r="2134" spans="5:5" x14ac:dyDescent="0.3">
      <c r="E2134" s="971"/>
    </row>
    <row r="2135" spans="5:5" x14ac:dyDescent="0.3">
      <c r="E2135" s="971"/>
    </row>
    <row r="2136" spans="5:5" x14ac:dyDescent="0.3">
      <c r="E2136" s="971"/>
    </row>
    <row r="2137" spans="5:5" x14ac:dyDescent="0.3">
      <c r="E2137" s="971"/>
    </row>
    <row r="2138" spans="5:5" x14ac:dyDescent="0.3">
      <c r="E2138" s="971"/>
    </row>
    <row r="2139" spans="5:5" x14ac:dyDescent="0.3">
      <c r="E2139" s="971"/>
    </row>
    <row r="2140" spans="5:5" x14ac:dyDescent="0.3">
      <c r="E2140" s="971"/>
    </row>
    <row r="2141" spans="5:5" x14ac:dyDescent="0.3">
      <c r="E2141" s="971"/>
    </row>
    <row r="2142" spans="5:5" x14ac:dyDescent="0.3">
      <c r="E2142" s="971"/>
    </row>
    <row r="2143" spans="5:5" x14ac:dyDescent="0.3">
      <c r="E2143" s="971"/>
    </row>
    <row r="2144" spans="5:5" x14ac:dyDescent="0.3">
      <c r="E2144" s="971"/>
    </row>
    <row r="2145" spans="5:5" x14ac:dyDescent="0.3">
      <c r="E2145" s="971"/>
    </row>
    <row r="2146" spans="5:5" x14ac:dyDescent="0.3">
      <c r="E2146" s="971"/>
    </row>
    <row r="2147" spans="5:5" x14ac:dyDescent="0.3">
      <c r="E2147" s="971"/>
    </row>
    <row r="2148" spans="5:5" x14ac:dyDescent="0.3">
      <c r="E2148" s="971"/>
    </row>
    <row r="2149" spans="5:5" x14ac:dyDescent="0.3">
      <c r="E2149" s="971"/>
    </row>
    <row r="2150" spans="5:5" x14ac:dyDescent="0.3">
      <c r="E2150" s="971"/>
    </row>
    <row r="2151" spans="5:5" x14ac:dyDescent="0.3">
      <c r="E2151" s="971"/>
    </row>
    <row r="2152" spans="5:5" x14ac:dyDescent="0.3">
      <c r="E2152" s="971"/>
    </row>
    <row r="2153" spans="5:5" x14ac:dyDescent="0.3">
      <c r="E2153" s="971"/>
    </row>
    <row r="2154" spans="5:5" x14ac:dyDescent="0.3">
      <c r="E2154" s="971"/>
    </row>
    <row r="2155" spans="5:5" x14ac:dyDescent="0.3">
      <c r="E2155" s="971"/>
    </row>
    <row r="2156" spans="5:5" x14ac:dyDescent="0.3">
      <c r="E2156" s="971"/>
    </row>
    <row r="2157" spans="5:5" x14ac:dyDescent="0.3">
      <c r="E2157" s="971"/>
    </row>
    <row r="2158" spans="5:5" x14ac:dyDescent="0.3">
      <c r="E2158" s="971"/>
    </row>
    <row r="2159" spans="5:5" x14ac:dyDescent="0.3">
      <c r="E2159" s="971"/>
    </row>
    <row r="2160" spans="5:5" x14ac:dyDescent="0.3">
      <c r="E2160" s="971"/>
    </row>
    <row r="2161" spans="5:5" x14ac:dyDescent="0.3">
      <c r="E2161" s="971"/>
    </row>
    <row r="2162" spans="5:5" x14ac:dyDescent="0.3">
      <c r="E2162" s="971"/>
    </row>
    <row r="2163" spans="5:5" x14ac:dyDescent="0.3">
      <c r="E2163" s="971"/>
    </row>
    <row r="2164" spans="5:5" x14ac:dyDescent="0.3">
      <c r="E2164" s="971"/>
    </row>
    <row r="2165" spans="5:5" x14ac:dyDescent="0.3">
      <c r="E2165" s="971"/>
    </row>
    <row r="2166" spans="5:5" x14ac:dyDescent="0.3">
      <c r="E2166" s="971"/>
    </row>
    <row r="2167" spans="5:5" x14ac:dyDescent="0.3">
      <c r="E2167" s="971"/>
    </row>
    <row r="2168" spans="5:5" x14ac:dyDescent="0.3">
      <c r="E2168" s="971"/>
    </row>
    <row r="2169" spans="5:5" x14ac:dyDescent="0.3">
      <c r="E2169" s="971"/>
    </row>
    <row r="2170" spans="5:5" x14ac:dyDescent="0.3">
      <c r="E2170" s="971"/>
    </row>
    <row r="2171" spans="5:5" x14ac:dyDescent="0.3">
      <c r="E2171" s="971"/>
    </row>
    <row r="2172" spans="5:5" x14ac:dyDescent="0.3">
      <c r="E2172" s="971"/>
    </row>
    <row r="2173" spans="5:5" x14ac:dyDescent="0.3">
      <c r="E2173" s="971"/>
    </row>
    <row r="2174" spans="5:5" x14ac:dyDescent="0.3">
      <c r="E2174" s="971"/>
    </row>
    <row r="2175" spans="5:5" x14ac:dyDescent="0.3">
      <c r="E2175" s="971"/>
    </row>
    <row r="2176" spans="5:5" x14ac:dyDescent="0.3">
      <c r="E2176" s="971"/>
    </row>
    <row r="2177" spans="5:5" x14ac:dyDescent="0.3">
      <c r="E2177" s="971"/>
    </row>
    <row r="2178" spans="5:5" x14ac:dyDescent="0.3">
      <c r="E2178" s="971"/>
    </row>
    <row r="2179" spans="5:5" x14ac:dyDescent="0.3">
      <c r="E2179" s="971"/>
    </row>
    <row r="2180" spans="5:5" x14ac:dyDescent="0.3">
      <c r="E2180" s="971"/>
    </row>
    <row r="2181" spans="5:5" x14ac:dyDescent="0.3">
      <c r="E2181" s="971"/>
    </row>
    <row r="2182" spans="5:5" x14ac:dyDescent="0.3">
      <c r="E2182" s="971"/>
    </row>
    <row r="2183" spans="5:5" x14ac:dyDescent="0.3">
      <c r="E2183" s="971"/>
    </row>
    <row r="2184" spans="5:5" x14ac:dyDescent="0.3">
      <c r="E2184" s="971"/>
    </row>
    <row r="2185" spans="5:5" x14ac:dyDescent="0.3">
      <c r="E2185" s="971"/>
    </row>
    <row r="2186" spans="5:5" x14ac:dyDescent="0.3">
      <c r="E2186" s="971"/>
    </row>
    <row r="2187" spans="5:5" x14ac:dyDescent="0.3">
      <c r="E2187" s="971"/>
    </row>
    <row r="2188" spans="5:5" x14ac:dyDescent="0.3">
      <c r="E2188" s="971"/>
    </row>
    <row r="2189" spans="5:5" x14ac:dyDescent="0.3">
      <c r="E2189" s="971"/>
    </row>
    <row r="2190" spans="5:5" x14ac:dyDescent="0.3">
      <c r="E2190" s="971"/>
    </row>
    <row r="2191" spans="5:5" x14ac:dyDescent="0.3">
      <c r="E2191" s="971"/>
    </row>
    <row r="2192" spans="5:5" x14ac:dyDescent="0.3">
      <c r="E2192" s="971"/>
    </row>
    <row r="2193" spans="5:5" x14ac:dyDescent="0.3">
      <c r="E2193" s="971"/>
    </row>
    <row r="2194" spans="5:5" x14ac:dyDescent="0.3">
      <c r="E2194" s="971"/>
    </row>
    <row r="2195" spans="5:5" x14ac:dyDescent="0.3">
      <c r="E2195" s="971"/>
    </row>
    <row r="2196" spans="5:5" x14ac:dyDescent="0.3">
      <c r="E2196" s="971"/>
    </row>
    <row r="2197" spans="5:5" x14ac:dyDescent="0.3">
      <c r="E2197" s="971"/>
    </row>
    <row r="2198" spans="5:5" x14ac:dyDescent="0.3">
      <c r="E2198" s="971"/>
    </row>
    <row r="2199" spans="5:5" x14ac:dyDescent="0.3">
      <c r="E2199" s="971"/>
    </row>
    <row r="2200" spans="5:5" x14ac:dyDescent="0.3">
      <c r="E2200" s="971"/>
    </row>
    <row r="2201" spans="5:5" x14ac:dyDescent="0.3">
      <c r="E2201" s="971"/>
    </row>
    <row r="2202" spans="5:5" x14ac:dyDescent="0.3">
      <c r="E2202" s="971"/>
    </row>
    <row r="2203" spans="5:5" x14ac:dyDescent="0.3">
      <c r="E2203" s="971"/>
    </row>
    <row r="2204" spans="5:5" x14ac:dyDescent="0.3">
      <c r="E2204" s="971"/>
    </row>
    <row r="2205" spans="5:5" x14ac:dyDescent="0.3">
      <c r="E2205" s="971"/>
    </row>
    <row r="2206" spans="5:5" x14ac:dyDescent="0.3">
      <c r="E2206" s="971"/>
    </row>
    <row r="2207" spans="5:5" x14ac:dyDescent="0.3">
      <c r="E2207" s="971"/>
    </row>
    <row r="2208" spans="5:5" x14ac:dyDescent="0.3">
      <c r="E2208" s="971"/>
    </row>
    <row r="2209" spans="5:5" x14ac:dyDescent="0.3">
      <c r="E2209" s="971"/>
    </row>
    <row r="2210" spans="5:5" x14ac:dyDescent="0.3">
      <c r="E2210" s="971"/>
    </row>
    <row r="2211" spans="5:5" x14ac:dyDescent="0.3">
      <c r="E2211" s="971"/>
    </row>
    <row r="2212" spans="5:5" x14ac:dyDescent="0.3">
      <c r="E2212" s="971"/>
    </row>
    <row r="2213" spans="5:5" x14ac:dyDescent="0.3">
      <c r="E2213" s="971"/>
    </row>
    <row r="2214" spans="5:5" x14ac:dyDescent="0.3">
      <c r="E2214" s="971"/>
    </row>
    <row r="2215" spans="5:5" x14ac:dyDescent="0.3">
      <c r="E2215" s="971"/>
    </row>
    <row r="2216" spans="5:5" x14ac:dyDescent="0.3">
      <c r="E2216" s="971"/>
    </row>
    <row r="2217" spans="5:5" x14ac:dyDescent="0.3">
      <c r="E2217" s="971"/>
    </row>
    <row r="2218" spans="5:5" x14ac:dyDescent="0.3">
      <c r="E2218" s="971"/>
    </row>
    <row r="2219" spans="5:5" x14ac:dyDescent="0.3">
      <c r="E2219" s="971"/>
    </row>
    <row r="2220" spans="5:5" x14ac:dyDescent="0.3">
      <c r="E2220" s="971"/>
    </row>
    <row r="2221" spans="5:5" x14ac:dyDescent="0.3">
      <c r="E2221" s="971"/>
    </row>
    <row r="2222" spans="5:5" x14ac:dyDescent="0.3">
      <c r="E2222" s="971"/>
    </row>
    <row r="2223" spans="5:5" x14ac:dyDescent="0.3">
      <c r="E2223" s="971"/>
    </row>
    <row r="2224" spans="5:5" x14ac:dyDescent="0.3">
      <c r="E2224" s="971"/>
    </row>
    <row r="2225" spans="5:5" x14ac:dyDescent="0.3">
      <c r="E2225" s="971"/>
    </row>
    <row r="2226" spans="5:5" x14ac:dyDescent="0.3">
      <c r="E2226" s="971"/>
    </row>
    <row r="2227" spans="5:5" x14ac:dyDescent="0.3">
      <c r="E2227" s="971"/>
    </row>
    <row r="2228" spans="5:5" x14ac:dyDescent="0.3">
      <c r="E2228" s="971"/>
    </row>
    <row r="2229" spans="5:5" x14ac:dyDescent="0.3">
      <c r="E2229" s="971"/>
    </row>
    <row r="2230" spans="5:5" x14ac:dyDescent="0.3">
      <c r="E2230" s="971"/>
    </row>
    <row r="2231" spans="5:5" x14ac:dyDescent="0.3">
      <c r="E2231" s="971"/>
    </row>
    <row r="2232" spans="5:5" x14ac:dyDescent="0.3">
      <c r="E2232" s="971"/>
    </row>
    <row r="2233" spans="5:5" x14ac:dyDescent="0.3">
      <c r="E2233" s="971"/>
    </row>
    <row r="2234" spans="5:5" x14ac:dyDescent="0.3">
      <c r="E2234" s="971"/>
    </row>
    <row r="2235" spans="5:5" x14ac:dyDescent="0.3">
      <c r="E2235" s="971"/>
    </row>
    <row r="2236" spans="5:5" x14ac:dyDescent="0.3">
      <c r="E2236" s="971"/>
    </row>
    <row r="2237" spans="5:5" x14ac:dyDescent="0.3">
      <c r="E2237" s="971"/>
    </row>
    <row r="2238" spans="5:5" x14ac:dyDescent="0.3">
      <c r="E2238" s="971"/>
    </row>
    <row r="2239" spans="5:5" x14ac:dyDescent="0.3">
      <c r="E2239" s="971"/>
    </row>
    <row r="2240" spans="5:5" x14ac:dyDescent="0.3">
      <c r="E2240" s="971"/>
    </row>
    <row r="2241" spans="5:5" x14ac:dyDescent="0.3">
      <c r="E2241" s="971"/>
    </row>
    <row r="2242" spans="5:5" x14ac:dyDescent="0.3">
      <c r="E2242" s="971"/>
    </row>
    <row r="2243" spans="5:5" x14ac:dyDescent="0.3">
      <c r="E2243" s="971"/>
    </row>
    <row r="2244" spans="5:5" x14ac:dyDescent="0.3">
      <c r="E2244" s="971"/>
    </row>
    <row r="2245" spans="5:5" x14ac:dyDescent="0.3">
      <c r="E2245" s="971"/>
    </row>
    <row r="2246" spans="5:5" x14ac:dyDescent="0.3">
      <c r="E2246" s="971"/>
    </row>
    <row r="2247" spans="5:5" x14ac:dyDescent="0.3">
      <c r="E2247" s="971"/>
    </row>
    <row r="2248" spans="5:5" x14ac:dyDescent="0.3">
      <c r="E2248" s="971"/>
    </row>
    <row r="2249" spans="5:5" x14ac:dyDescent="0.3">
      <c r="E2249" s="971"/>
    </row>
    <row r="2250" spans="5:5" x14ac:dyDescent="0.3">
      <c r="E2250" s="971"/>
    </row>
    <row r="2251" spans="5:5" x14ac:dyDescent="0.3">
      <c r="E2251" s="971"/>
    </row>
    <row r="2252" spans="5:5" x14ac:dyDescent="0.3">
      <c r="E2252" s="971"/>
    </row>
    <row r="2253" spans="5:5" x14ac:dyDescent="0.3">
      <c r="E2253" s="971"/>
    </row>
    <row r="2254" spans="5:5" x14ac:dyDescent="0.3">
      <c r="E2254" s="971"/>
    </row>
    <row r="2255" spans="5:5" x14ac:dyDescent="0.3">
      <c r="E2255" s="971"/>
    </row>
    <row r="2256" spans="5:5" x14ac:dyDescent="0.3">
      <c r="E2256" s="971"/>
    </row>
    <row r="2257" spans="5:5" x14ac:dyDescent="0.3">
      <c r="E2257" s="971"/>
    </row>
    <row r="2258" spans="5:5" x14ac:dyDescent="0.3">
      <c r="E2258" s="971"/>
    </row>
    <row r="2259" spans="5:5" x14ac:dyDescent="0.3">
      <c r="E2259" s="971"/>
    </row>
    <row r="2260" spans="5:5" x14ac:dyDescent="0.3">
      <c r="E2260" s="971"/>
    </row>
    <row r="2261" spans="5:5" x14ac:dyDescent="0.3">
      <c r="E2261" s="971"/>
    </row>
    <row r="2262" spans="5:5" x14ac:dyDescent="0.3">
      <c r="E2262" s="971"/>
    </row>
    <row r="2263" spans="5:5" x14ac:dyDescent="0.3">
      <c r="E2263" s="971"/>
    </row>
    <row r="2264" spans="5:5" x14ac:dyDescent="0.3">
      <c r="E2264" s="971"/>
    </row>
    <row r="2265" spans="5:5" x14ac:dyDescent="0.3">
      <c r="E2265" s="971"/>
    </row>
    <row r="2266" spans="5:5" x14ac:dyDescent="0.3">
      <c r="E2266" s="971"/>
    </row>
    <row r="2267" spans="5:5" x14ac:dyDescent="0.3">
      <c r="E2267" s="971"/>
    </row>
    <row r="2268" spans="5:5" x14ac:dyDescent="0.3">
      <c r="E2268" s="971"/>
    </row>
    <row r="2269" spans="5:5" x14ac:dyDescent="0.3">
      <c r="E2269" s="971"/>
    </row>
    <row r="2270" spans="5:5" x14ac:dyDescent="0.3">
      <c r="E2270" s="971"/>
    </row>
    <row r="2271" spans="5:5" x14ac:dyDescent="0.3">
      <c r="E2271" s="971"/>
    </row>
    <row r="2272" spans="5:5" x14ac:dyDescent="0.3">
      <c r="E2272" s="971"/>
    </row>
    <row r="2273" spans="5:5" x14ac:dyDescent="0.3">
      <c r="E2273" s="971"/>
    </row>
    <row r="2274" spans="5:5" x14ac:dyDescent="0.3">
      <c r="E2274" s="971"/>
    </row>
    <row r="2275" spans="5:5" x14ac:dyDescent="0.3">
      <c r="E2275" s="971"/>
    </row>
    <row r="2276" spans="5:5" x14ac:dyDescent="0.3">
      <c r="E2276" s="971"/>
    </row>
    <row r="2277" spans="5:5" x14ac:dyDescent="0.3">
      <c r="E2277" s="971"/>
    </row>
    <row r="2278" spans="5:5" x14ac:dyDescent="0.3">
      <c r="E2278" s="971"/>
    </row>
    <row r="2279" spans="5:5" x14ac:dyDescent="0.3">
      <c r="E2279" s="971"/>
    </row>
    <row r="2280" spans="5:5" x14ac:dyDescent="0.3">
      <c r="E2280" s="971"/>
    </row>
    <row r="2281" spans="5:5" x14ac:dyDescent="0.3">
      <c r="E2281" s="971"/>
    </row>
    <row r="2282" spans="5:5" x14ac:dyDescent="0.3">
      <c r="E2282" s="971"/>
    </row>
    <row r="2283" spans="5:5" x14ac:dyDescent="0.3">
      <c r="E2283" s="971"/>
    </row>
    <row r="2284" spans="5:5" x14ac:dyDescent="0.3">
      <c r="E2284" s="971"/>
    </row>
    <row r="2285" spans="5:5" x14ac:dyDescent="0.3">
      <c r="E2285" s="971"/>
    </row>
  </sheetData>
  <sheetProtection algorithmName="SHA-512" hashValue="V0QGI+/ECHHRsiX1g5zHPSM+7rKI3TYVNyoY7wrjqu8W4BnrL3t1d5GkADaulAWangsWK5zCvDusdLbeiL+ZKg==" saltValue="mc9uXB0gJUFZs/xNHgAOrg==" spinCount="100000" sheet="1" objects="1" scenarios="1"/>
  <mergeCells count="29">
    <mergeCell ref="C801:D801"/>
    <mergeCell ref="C1433:D1433"/>
    <mergeCell ref="C1429:D1429"/>
    <mergeCell ref="B1479:E1479"/>
    <mergeCell ref="B1480:E1480"/>
    <mergeCell ref="B834:E834"/>
    <mergeCell ref="B835:E835"/>
    <mergeCell ref="C1415:D1415"/>
    <mergeCell ref="C1417:D1417"/>
    <mergeCell ref="C1419:D1419"/>
    <mergeCell ref="B1602:E1602"/>
    <mergeCell ref="B1603:E1603"/>
    <mergeCell ref="C1421:D1421"/>
    <mergeCell ref="C1423:D1423"/>
    <mergeCell ref="C1424:D1424"/>
    <mergeCell ref="C1425:D1425"/>
    <mergeCell ref="C1427:D1427"/>
    <mergeCell ref="C787:D787"/>
    <mergeCell ref="C797:D797"/>
    <mergeCell ref="C789:D789"/>
    <mergeCell ref="C790:D790"/>
    <mergeCell ref="C791:D791"/>
    <mergeCell ref="C793:D793"/>
    <mergeCell ref="C795:D795"/>
    <mergeCell ref="B20:E20"/>
    <mergeCell ref="B21:E21"/>
    <mergeCell ref="C781:D781"/>
    <mergeCell ref="C783:D783"/>
    <mergeCell ref="C785:D785"/>
  </mergeCells>
  <pageMargins left="0.75" right="0.25" top="0.5" bottom="0.5" header="0.3" footer="0.3"/>
  <pageSetup paperSize="9" scale="96" firstPageNumber="276" orientation="portrait" useFirstPageNumber="1" r:id="rId1"/>
  <headerFooter>
    <oddFooter>&amp;LISMS Kisumu -Builders work &amp;C&amp;P&amp;RCostek Alma</oddFooter>
  </headerFooter>
  <rowBreaks count="39" manualBreakCount="39">
    <brk id="52" max="5" man="1"/>
    <brk id="89" max="5" man="1"/>
    <brk id="125" max="5" man="1"/>
    <brk id="170" max="5" man="1"/>
    <brk id="216" max="5" man="1"/>
    <brk id="257" max="5" man="1"/>
    <brk id="302" max="5" man="1"/>
    <brk id="350" max="5" man="1"/>
    <brk id="399" max="5" man="1"/>
    <brk id="443" max="5" man="1"/>
    <brk id="489" max="5" man="1"/>
    <brk id="540" max="5" man="1"/>
    <brk id="589" max="5" man="1"/>
    <brk id="632" max="5" man="1"/>
    <brk id="678" max="5" man="1"/>
    <brk id="722" max="5" man="1"/>
    <brk id="773" max="5" man="1"/>
    <brk id="819" max="5" man="1"/>
    <brk id="869" max="5" man="1"/>
    <brk id="904" max="5" man="1"/>
    <brk id="947" max="5" man="1"/>
    <brk id="996" max="5" man="1"/>
    <brk id="1035" max="5" man="1"/>
    <brk id="1079" max="5" man="1"/>
    <brk id="1123" max="5" man="1"/>
    <brk id="1170" max="5" man="1"/>
    <brk id="1216" max="5" man="1"/>
    <brk id="1265" max="5" man="1"/>
    <brk id="1309" max="5" man="1"/>
    <brk id="1355" max="5" man="1"/>
    <brk id="1407" max="5" man="1"/>
    <brk id="1460" max="5" man="1"/>
    <brk id="1507" max="5" man="1"/>
    <brk id="1540" max="5" man="1"/>
    <brk id="1578" max="5" man="1"/>
    <brk id="1623" max="5" man="1"/>
    <brk id="1676" max="5" man="1"/>
    <brk id="1727" max="5" man="1"/>
    <brk id="1774" max="5" man="1"/>
  </rowBreaks>
  <ignoredErrors>
    <ignoredError sqref="F694:F713 F249 F239:F244 F440:F442 F427:F437 F681:F685 F472:F488 F543:F567 F784 F788 F790 F792 F798 F502 F687:F692 F775:F782 F251:F256 F280:F301 F570:F578 F794 F642:F677 F715:F723 F771 F728:F734 F103 F309:F331 F351 F411:F425 F580:F588 F597:F603 F105:F107 F109 F111 F180:F215 F399:F400 F443:F444 F489:F490 F589:F590 F1226:F1260 F1361:F1363 F1636:F1654 F1684:F1710 F257:F258 F957 F1006:F1030 F1034 F1041:F1075 F1078 F1089:F1108 F1122 F1135:F1163 F1169 F1177:F1192 F1278:F1280 F1308 F1523:F1531 F1548:F1556 F1571:F1575 F1558:F1567 F1740:F1761 F1773 F1726 F1733 F1682 F88 F97 F124 F133 F216:F217 F226:F228 F225 F229:F237 F245:F247 F302 F349 F452:F453 F463:F471 F451 F454:F462 F497 F539 F631 F446:F450 F402:F409 F353:F398 F260:F278 F219:F223 F1539 F736 F738:F740" unlockedFormula="1"/>
    <ignoredError sqref="A783:A794"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BA06B1"/>
  </sheetPr>
  <dimension ref="A1:E23"/>
  <sheetViews>
    <sheetView view="pageBreakPreview" topLeftCell="A4" zoomScale="93" zoomScaleNormal="100" zoomScaleSheetLayoutView="93" workbookViewId="0">
      <selection activeCell="F9" sqref="F8:F9"/>
    </sheetView>
  </sheetViews>
  <sheetFormatPr defaultRowHeight="14.4" x14ac:dyDescent="0.3"/>
  <cols>
    <col min="1" max="1" width="5.33203125" bestFit="1" customWidth="1"/>
    <col min="2" max="2" width="56.6640625" customWidth="1"/>
    <col min="3" max="3" width="5.44140625" customWidth="1"/>
    <col min="4" max="4" width="1.88671875" customWidth="1"/>
    <col min="5" max="5" width="13.88671875" style="145" customWidth="1"/>
  </cols>
  <sheetData>
    <row r="1" spans="1:5" ht="21.75" customHeight="1" x14ac:dyDescent="0.3">
      <c r="A1" s="235" t="s">
        <v>1325</v>
      </c>
    </row>
    <row r="2" spans="1:5" ht="22.5" customHeight="1" x14ac:dyDescent="0.3">
      <c r="A2" s="235" t="s">
        <v>1324</v>
      </c>
    </row>
    <row r="3" spans="1:5" x14ac:dyDescent="0.3">
      <c r="A3" s="238"/>
    </row>
    <row r="4" spans="1:5" x14ac:dyDescent="0.3">
      <c r="A4" s="239" t="s">
        <v>443</v>
      </c>
      <c r="B4" s="237"/>
    </row>
    <row r="5" spans="1:5" x14ac:dyDescent="0.3">
      <c r="A5" s="240"/>
      <c r="B5" s="237"/>
    </row>
    <row r="6" spans="1:5" x14ac:dyDescent="0.3">
      <c r="A6" s="239" t="s">
        <v>444</v>
      </c>
      <c r="B6" s="237"/>
    </row>
    <row r="7" spans="1:5" ht="15" thickBot="1" x14ac:dyDescent="0.35"/>
    <row r="8" spans="1:5" ht="15" thickTop="1" x14ac:dyDescent="0.3">
      <c r="A8" s="98"/>
      <c r="B8" s="99"/>
      <c r="C8" s="100"/>
      <c r="D8" s="101"/>
      <c r="E8" s="140"/>
    </row>
    <row r="9" spans="1:5" x14ac:dyDescent="0.3">
      <c r="A9" s="103"/>
      <c r="B9" s="104"/>
      <c r="C9" s="110"/>
      <c r="D9" s="47"/>
      <c r="E9" s="141" t="s">
        <v>345</v>
      </c>
    </row>
    <row r="10" spans="1:5" ht="15" customHeight="1" x14ac:dyDescent="0.3">
      <c r="A10" s="103"/>
      <c r="B10" s="109" t="s">
        <v>445</v>
      </c>
      <c r="C10" s="1534" t="s">
        <v>347</v>
      </c>
      <c r="D10" s="1535"/>
      <c r="E10" s="142" t="s">
        <v>348</v>
      </c>
    </row>
    <row r="11" spans="1:5" x14ac:dyDescent="0.3">
      <c r="A11" s="103"/>
      <c r="B11" s="109"/>
      <c r="C11" s="178"/>
      <c r="D11" s="179"/>
      <c r="E11" s="141"/>
    </row>
    <row r="12" spans="1:5" x14ac:dyDescent="0.3">
      <c r="A12" s="103" t="s">
        <v>349</v>
      </c>
      <c r="B12" s="172" t="s">
        <v>446</v>
      </c>
      <c r="C12" s="1555" t="s">
        <v>1519</v>
      </c>
      <c r="D12" s="1556"/>
      <c r="E12" s="258">
        <f>'BUILDER''S WORK'!F818</f>
        <v>22500</v>
      </c>
    </row>
    <row r="13" spans="1:5" x14ac:dyDescent="0.3">
      <c r="A13" s="103"/>
      <c r="B13" s="173"/>
      <c r="C13" s="111"/>
      <c r="D13" s="111"/>
      <c r="E13" s="258"/>
    </row>
    <row r="14" spans="1:5" x14ac:dyDescent="0.3">
      <c r="A14" s="103" t="s">
        <v>351</v>
      </c>
      <c r="B14" s="172" t="s">
        <v>210</v>
      </c>
      <c r="C14" s="1555" t="s">
        <v>1520</v>
      </c>
      <c r="D14" s="1556"/>
      <c r="E14" s="258">
        <f>'BUILDER''S WORK'!F1459</f>
        <v>15000</v>
      </c>
    </row>
    <row r="15" spans="1:5" x14ac:dyDescent="0.3">
      <c r="A15" s="103"/>
      <c r="B15" s="172"/>
      <c r="C15" s="111"/>
      <c r="D15" s="111"/>
      <c r="E15" s="258"/>
    </row>
    <row r="16" spans="1:5" x14ac:dyDescent="0.3">
      <c r="A16" s="103" t="s">
        <v>353</v>
      </c>
      <c r="B16" s="172" t="s">
        <v>528</v>
      </c>
      <c r="C16" s="1555" t="s">
        <v>1476</v>
      </c>
      <c r="D16" s="1556"/>
      <c r="E16" s="258">
        <f>'BUILDER''S WORK'!F1576</f>
        <v>0</v>
      </c>
    </row>
    <row r="17" spans="1:5" x14ac:dyDescent="0.3">
      <c r="A17" s="103"/>
      <c r="B17" s="172"/>
      <c r="C17" s="1252"/>
      <c r="D17" s="1253"/>
      <c r="E17" s="258"/>
    </row>
    <row r="18" spans="1:5" ht="27" customHeight="1" x14ac:dyDescent="0.3">
      <c r="A18" s="103" t="s">
        <v>355</v>
      </c>
      <c r="B18" s="174" t="s">
        <v>447</v>
      </c>
      <c r="C18" s="1555" t="s">
        <v>1521</v>
      </c>
      <c r="D18" s="1556"/>
      <c r="E18" s="259">
        <f>'BUILDER''S WORK'!F1773</f>
        <v>1000</v>
      </c>
    </row>
    <row r="19" spans="1:5" x14ac:dyDescent="0.3">
      <c r="A19" s="103"/>
      <c r="B19" s="112"/>
      <c r="C19" s="113"/>
      <c r="D19" s="106"/>
      <c r="E19" s="144"/>
    </row>
    <row r="20" spans="1:5" x14ac:dyDescent="0.3">
      <c r="A20" s="103"/>
      <c r="B20" s="112"/>
      <c r="C20" s="113"/>
      <c r="D20" s="106"/>
      <c r="E20" s="137"/>
    </row>
    <row r="21" spans="1:5" x14ac:dyDescent="0.3">
      <c r="A21" s="103"/>
      <c r="B21" s="96" t="s">
        <v>449</v>
      </c>
      <c r="C21" s="105"/>
      <c r="D21" s="106"/>
      <c r="E21" s="138"/>
    </row>
    <row r="22" spans="1:5" ht="15" thickBot="1" x14ac:dyDescent="0.35">
      <c r="A22" s="114"/>
      <c r="B22" s="97" t="s">
        <v>1328</v>
      </c>
      <c r="C22" s="115"/>
      <c r="D22" s="116"/>
      <c r="E22" s="139">
        <f>SUM(E12:E19)</f>
        <v>38500</v>
      </c>
    </row>
    <row r="23" spans="1:5" ht="15" thickTop="1" x14ac:dyDescent="0.3"/>
  </sheetData>
  <sheetProtection algorithmName="SHA-512" hashValue="IWFmmByq1KYILbrGAOyemLYLWcvuHD3c3ON1qokmVGv+pBeMt2GKJonc7Gi+Ig6UOiKmdi8/sSLM+YdRTk65eQ==" saltValue="Hl7N4q/Cn1WmZ2bZshhPeA==" spinCount="100000" sheet="1" objects="1" scenarios="1"/>
  <mergeCells count="5">
    <mergeCell ref="C18:D18"/>
    <mergeCell ref="C16:D16"/>
    <mergeCell ref="C10:D10"/>
    <mergeCell ref="C14:D14"/>
    <mergeCell ref="C12:D12"/>
  </mergeCells>
  <pageMargins left="0.7" right="0.7" top="0.75" bottom="0.75" header="0.3" footer="0.3"/>
  <pageSetup paperSize="9" firstPageNumber="315" orientation="portrait" useFirstPageNumber="1" r:id="rId1"/>
  <headerFooter>
    <oddFooter>&amp;LISMS Kisumu -Builder's Work Summary&amp;C&amp;P&amp;RCostek Alma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2060"/>
  </sheetPr>
  <dimension ref="A1:L20"/>
  <sheetViews>
    <sheetView tabSelected="1" view="pageBreakPreview" zoomScaleNormal="100" zoomScaleSheetLayoutView="100" workbookViewId="0">
      <selection activeCell="J7" sqref="J7"/>
    </sheetView>
  </sheetViews>
  <sheetFormatPr defaultRowHeight="14.4" x14ac:dyDescent="0.3"/>
  <cols>
    <col min="1" max="1" width="5.33203125" customWidth="1"/>
    <col min="2" max="2" width="61.44140625" customWidth="1"/>
    <col min="3" max="3" width="5.44140625" customWidth="1"/>
    <col min="4" max="4" width="3.109375" customWidth="1"/>
    <col min="5" max="5" width="14.109375" customWidth="1"/>
    <col min="10" max="10" width="24.44140625" customWidth="1"/>
  </cols>
  <sheetData>
    <row r="1" spans="1:5" x14ac:dyDescent="0.3">
      <c r="A1" s="235" t="s">
        <v>1325</v>
      </c>
      <c r="B1" s="236"/>
    </row>
    <row r="2" spans="1:5" ht="18.75" customHeight="1" x14ac:dyDescent="0.3">
      <c r="A2" s="235" t="s">
        <v>1324</v>
      </c>
    </row>
    <row r="3" spans="1:5" x14ac:dyDescent="0.3">
      <c r="A3" s="235"/>
    </row>
    <row r="4" spans="1:5" x14ac:dyDescent="0.3">
      <c r="A4" s="235" t="s">
        <v>1326</v>
      </c>
    </row>
    <row r="5" spans="1:5" ht="15" thickBot="1" x14ac:dyDescent="0.35"/>
    <row r="6" spans="1:5" ht="15" thickTop="1" x14ac:dyDescent="0.3">
      <c r="A6" s="98"/>
      <c r="B6" s="99"/>
      <c r="C6" s="100"/>
      <c r="D6" s="101"/>
      <c r="E6" s="102"/>
    </row>
    <row r="7" spans="1:5" x14ac:dyDescent="0.3">
      <c r="A7" s="103"/>
      <c r="B7" s="104"/>
      <c r="C7" s="121"/>
      <c r="D7" s="47"/>
      <c r="E7" s="108" t="s">
        <v>345</v>
      </c>
    </row>
    <row r="8" spans="1:5" x14ac:dyDescent="0.3">
      <c r="A8" s="103"/>
      <c r="B8" s="109" t="s">
        <v>478</v>
      </c>
      <c r="C8" s="1534" t="s">
        <v>347</v>
      </c>
      <c r="D8" s="1535"/>
      <c r="E8" s="177" t="s">
        <v>348</v>
      </c>
    </row>
    <row r="9" spans="1:5" x14ac:dyDescent="0.3">
      <c r="A9" s="103"/>
      <c r="B9" s="118"/>
      <c r="C9" s="120"/>
      <c r="D9" s="117"/>
      <c r="E9" s="119"/>
    </row>
    <row r="10" spans="1:5" x14ac:dyDescent="0.3">
      <c r="A10" s="103" t="s">
        <v>349</v>
      </c>
      <c r="B10" s="172" t="s">
        <v>479</v>
      </c>
      <c r="C10" s="1555" t="s">
        <v>1509</v>
      </c>
      <c r="D10" s="1559"/>
      <c r="E10" s="1256">
        <f>'PRELIMINARIES SUMMARY'!E18</f>
        <v>41000</v>
      </c>
    </row>
    <row r="11" spans="1:5" x14ac:dyDescent="0.3">
      <c r="A11" s="103"/>
      <c r="B11" s="173"/>
      <c r="C11" s="111"/>
      <c r="D11" s="111"/>
      <c r="E11" s="1256"/>
    </row>
    <row r="12" spans="1:5" x14ac:dyDescent="0.3">
      <c r="A12" s="103" t="s">
        <v>351</v>
      </c>
      <c r="B12" s="172" t="s">
        <v>477</v>
      </c>
      <c r="C12" s="1555" t="s">
        <v>1510</v>
      </c>
      <c r="D12" s="1559"/>
      <c r="E12" s="1256">
        <f>'SECURITY INSTALLATIONS'!F367</f>
        <v>0</v>
      </c>
    </row>
    <row r="13" spans="1:5" x14ac:dyDescent="0.3">
      <c r="A13" s="103"/>
      <c r="B13" s="172"/>
      <c r="C13" s="111"/>
      <c r="D13" s="111"/>
      <c r="E13" s="1256"/>
    </row>
    <row r="14" spans="1:5" x14ac:dyDescent="0.3">
      <c r="A14" s="103" t="s">
        <v>353</v>
      </c>
      <c r="B14" s="172" t="s">
        <v>1457</v>
      </c>
      <c r="C14" s="1555" t="s">
        <v>1466</v>
      </c>
      <c r="D14" s="1559"/>
      <c r="E14" s="1256">
        <f>'MEP Summary'!$C$35</f>
        <v>500</v>
      </c>
    </row>
    <row r="15" spans="1:5" x14ac:dyDescent="0.3">
      <c r="A15" s="103"/>
      <c r="B15" s="172"/>
      <c r="C15" s="111"/>
      <c r="D15" s="111"/>
      <c r="E15" s="1256"/>
    </row>
    <row r="16" spans="1:5" x14ac:dyDescent="0.3">
      <c r="A16" s="103" t="s">
        <v>355</v>
      </c>
      <c r="B16" s="172" t="s">
        <v>480</v>
      </c>
      <c r="C16" s="1555" t="s">
        <v>1511</v>
      </c>
      <c r="D16" s="1559"/>
      <c r="E16" s="1256">
        <f>'BUILDERS WORK SUMMARY '!E22</f>
        <v>38500</v>
      </c>
    </row>
    <row r="17" spans="1:12" x14ac:dyDescent="0.3">
      <c r="A17" s="103"/>
      <c r="B17" s="172"/>
      <c r="C17" s="1555"/>
      <c r="D17" s="1559"/>
      <c r="E17" s="1256"/>
      <c r="J17" s="219"/>
    </row>
    <row r="18" spans="1:12" x14ac:dyDescent="0.3">
      <c r="A18" s="103"/>
      <c r="B18" s="112"/>
      <c r="C18" s="113"/>
      <c r="D18" s="106"/>
      <c r="E18" s="137"/>
    </row>
    <row r="19" spans="1:12" ht="27.6" thickBot="1" x14ac:dyDescent="0.35">
      <c r="A19" s="114"/>
      <c r="B19" s="97" t="s">
        <v>1327</v>
      </c>
      <c r="C19" s="1557" t="s">
        <v>361</v>
      </c>
      <c r="D19" s="1558"/>
      <c r="E19" s="139">
        <f>SUM(E10:E17)</f>
        <v>80000</v>
      </c>
      <c r="F19" s="180"/>
      <c r="J19" s="219"/>
      <c r="L19" s="180"/>
    </row>
    <row r="20" spans="1:12" ht="15" thickTop="1" x14ac:dyDescent="0.3"/>
  </sheetData>
  <sheetProtection algorithmName="SHA-512" hashValue="i29HBiU3jqi2Ov4a8voHR1DBrqi+Ig+5+q4QsRqh5gTNRmCtTvMLlHXjVEw3uhNNZlxzjapybAbmBtuS5+NU9Q==" saltValue="VjtAFSsye3Wv4oAsby4D9A==" spinCount="100000" sheet="1" objects="1" scenarios="1"/>
  <mergeCells count="7">
    <mergeCell ref="C19:D19"/>
    <mergeCell ref="C8:D8"/>
    <mergeCell ref="C10:D10"/>
    <mergeCell ref="C12:D12"/>
    <mergeCell ref="C14:D14"/>
    <mergeCell ref="C16:D16"/>
    <mergeCell ref="C17:D17"/>
  </mergeCells>
  <pageMargins left="0.75" right="0.25" top="0.75" bottom="0.75" header="0.3" footer="0.5"/>
  <pageSetup paperSize="9" firstPageNumber="316" orientation="portrait" useFirstPageNumber="1" r:id="rId1"/>
  <headerFooter>
    <oddFooter xml:space="preserve">&amp;C&amp;P&amp;RCostek  Alma </oddFooter>
  </headerFooter>
  <ignoredErrors>
    <ignoredError sqref="A10:A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80C21"/>
  </sheetPr>
  <dimension ref="A1:J38"/>
  <sheetViews>
    <sheetView view="pageBreakPreview" zoomScale="95" zoomScaleNormal="100" zoomScaleSheetLayoutView="95" workbookViewId="0">
      <selection activeCell="H14" sqref="H14"/>
    </sheetView>
  </sheetViews>
  <sheetFormatPr defaultRowHeight="14.4" x14ac:dyDescent="0.3"/>
  <cols>
    <col min="9" max="9" width="10.88671875" customWidth="1"/>
  </cols>
  <sheetData>
    <row r="1" spans="1:9" x14ac:dyDescent="0.3">
      <c r="A1" s="91"/>
      <c r="B1" s="91"/>
      <c r="C1" s="91"/>
      <c r="D1" s="91"/>
      <c r="E1" s="91"/>
      <c r="F1" s="91"/>
      <c r="G1" s="91"/>
      <c r="H1" s="91"/>
      <c r="I1" s="91"/>
    </row>
    <row r="2" spans="1:9" x14ac:dyDescent="0.3">
      <c r="A2" s="91"/>
      <c r="B2" s="91"/>
      <c r="C2" s="91"/>
      <c r="D2" s="91"/>
      <c r="E2" s="91"/>
      <c r="F2" s="91"/>
      <c r="G2" s="91"/>
      <c r="H2" s="91"/>
      <c r="I2" s="91"/>
    </row>
    <row r="3" spans="1:9" x14ac:dyDescent="0.3">
      <c r="A3" s="91"/>
      <c r="B3" s="91"/>
      <c r="C3" s="91"/>
      <c r="D3" s="91"/>
      <c r="E3" s="91"/>
      <c r="F3" s="91"/>
      <c r="G3" s="91"/>
      <c r="H3" s="91"/>
      <c r="I3" s="91"/>
    </row>
    <row r="4" spans="1:9" x14ac:dyDescent="0.3">
      <c r="A4" s="91"/>
      <c r="B4" s="91"/>
      <c r="C4" s="91"/>
      <c r="D4" s="91"/>
      <c r="E4" s="91"/>
      <c r="F4" s="91"/>
      <c r="G4" s="91"/>
      <c r="H4" s="91"/>
      <c r="I4" s="91"/>
    </row>
    <row r="5" spans="1:9" x14ac:dyDescent="0.3">
      <c r="A5" s="91"/>
      <c r="B5" s="91"/>
      <c r="C5" s="91"/>
      <c r="D5" s="91"/>
      <c r="E5" s="91"/>
      <c r="F5" s="91"/>
      <c r="G5" s="91"/>
      <c r="H5" s="91"/>
      <c r="I5" s="91"/>
    </row>
    <row r="6" spans="1:9" x14ac:dyDescent="0.3">
      <c r="A6" s="91"/>
      <c r="B6" s="91"/>
      <c r="C6" s="91"/>
      <c r="D6" s="91"/>
      <c r="E6" s="91"/>
      <c r="F6" s="91"/>
      <c r="G6" s="91"/>
      <c r="H6" s="91"/>
      <c r="I6" s="91"/>
    </row>
    <row r="7" spans="1:9" x14ac:dyDescent="0.3">
      <c r="A7" s="91"/>
      <c r="B7" s="91"/>
      <c r="C7" s="91"/>
      <c r="D7" s="91"/>
      <c r="E7" s="91"/>
      <c r="F7" s="91"/>
      <c r="G7" s="91"/>
      <c r="H7" s="91"/>
      <c r="I7" s="91"/>
    </row>
    <row r="8" spans="1:9" x14ac:dyDescent="0.3">
      <c r="A8" s="91"/>
      <c r="B8" s="91"/>
      <c r="C8" s="91"/>
      <c r="D8" s="91"/>
      <c r="E8" s="91"/>
      <c r="F8" s="91"/>
      <c r="G8" s="91"/>
      <c r="H8" s="91"/>
      <c r="I8" s="91"/>
    </row>
    <row r="9" spans="1:9" x14ac:dyDescent="0.3">
      <c r="A9" s="91"/>
      <c r="B9" s="91"/>
      <c r="C9" s="91"/>
      <c r="D9" s="91"/>
      <c r="E9" s="91"/>
      <c r="F9" s="91"/>
      <c r="G9" s="91"/>
      <c r="H9" s="91"/>
      <c r="I9" s="91"/>
    </row>
    <row r="10" spans="1:9" x14ac:dyDescent="0.3">
      <c r="A10" s="91"/>
      <c r="B10" s="91"/>
      <c r="C10" s="91"/>
      <c r="D10" s="91"/>
      <c r="E10" s="91"/>
      <c r="F10" s="91"/>
      <c r="G10" s="91"/>
      <c r="H10" s="91"/>
      <c r="I10" s="91"/>
    </row>
    <row r="11" spans="1:9" x14ac:dyDescent="0.3">
      <c r="A11" s="91"/>
      <c r="B11" s="91"/>
      <c r="C11" s="91"/>
      <c r="D11" s="91"/>
      <c r="E11" s="91"/>
      <c r="F11" s="91"/>
      <c r="G11" s="91"/>
      <c r="H11" s="91"/>
      <c r="I11" s="91"/>
    </row>
    <row r="12" spans="1:9" x14ac:dyDescent="0.3">
      <c r="A12" s="91"/>
      <c r="B12" s="91"/>
      <c r="C12" s="91"/>
      <c r="D12" s="91"/>
      <c r="E12" s="91"/>
      <c r="F12" s="91"/>
      <c r="G12" s="91"/>
      <c r="H12" s="91"/>
      <c r="I12" s="91"/>
    </row>
    <row r="13" spans="1:9" x14ac:dyDescent="0.3">
      <c r="A13" s="91"/>
      <c r="B13" s="91"/>
      <c r="C13" s="91"/>
      <c r="D13" s="91"/>
      <c r="E13" s="91"/>
      <c r="F13" s="91"/>
      <c r="G13" s="91"/>
      <c r="H13" s="91"/>
      <c r="I13" s="91"/>
    </row>
    <row r="14" spans="1:9" x14ac:dyDescent="0.3">
      <c r="A14" s="91"/>
      <c r="B14" s="91"/>
      <c r="C14" s="91"/>
      <c r="D14" s="91"/>
      <c r="E14" s="91"/>
      <c r="F14" s="91"/>
      <c r="G14" s="91"/>
      <c r="H14" s="91"/>
      <c r="I14" s="91"/>
    </row>
    <row r="15" spans="1:9" x14ac:dyDescent="0.3">
      <c r="A15" s="91"/>
      <c r="B15" s="91"/>
      <c r="C15" s="91"/>
      <c r="D15" s="91"/>
      <c r="E15" s="91"/>
      <c r="F15" s="91"/>
      <c r="G15" s="91"/>
      <c r="H15" s="91"/>
      <c r="I15" s="91"/>
    </row>
    <row r="16" spans="1:9" x14ac:dyDescent="0.3">
      <c r="A16" s="91"/>
      <c r="B16" s="91"/>
      <c r="C16" s="91"/>
      <c r="D16" s="91"/>
      <c r="E16" s="91"/>
      <c r="F16" s="91"/>
      <c r="G16" s="91"/>
      <c r="H16" s="91"/>
      <c r="I16" s="91"/>
    </row>
    <row r="17" spans="1:10" x14ac:dyDescent="0.3">
      <c r="A17" s="91"/>
      <c r="B17" s="91"/>
      <c r="C17" s="91"/>
      <c r="D17" s="91"/>
      <c r="E17" s="91"/>
      <c r="F17" s="91"/>
      <c r="G17" s="91"/>
      <c r="H17" s="91"/>
      <c r="I17" s="91"/>
    </row>
    <row r="18" spans="1:10" x14ac:dyDescent="0.3">
      <c r="A18" s="91"/>
      <c r="B18" s="91"/>
      <c r="C18" s="91"/>
      <c r="D18" s="91"/>
      <c r="E18" s="91"/>
      <c r="F18" s="91"/>
      <c r="G18" s="91"/>
      <c r="H18" s="91"/>
      <c r="I18" s="91"/>
    </row>
    <row r="19" spans="1:10" x14ac:dyDescent="0.3">
      <c r="A19" s="91"/>
      <c r="B19" s="91"/>
      <c r="C19" s="91"/>
      <c r="D19" s="91"/>
      <c r="E19" s="91"/>
      <c r="F19" s="91"/>
      <c r="G19" s="91"/>
      <c r="H19" s="91"/>
      <c r="I19" s="91"/>
    </row>
    <row r="20" spans="1:10" x14ac:dyDescent="0.3">
      <c r="A20" s="92"/>
      <c r="B20" s="92"/>
      <c r="C20" s="93"/>
      <c r="D20" s="93"/>
      <c r="E20" s="93"/>
      <c r="F20" s="93"/>
      <c r="G20" s="93"/>
      <c r="H20" s="93"/>
      <c r="I20" s="92"/>
    </row>
    <row r="21" spans="1:10" ht="35.4" x14ac:dyDescent="0.6">
      <c r="A21" s="1530" t="s">
        <v>200</v>
      </c>
      <c r="B21" s="1530"/>
      <c r="C21" s="1530"/>
      <c r="D21" s="1530"/>
      <c r="E21" s="1530"/>
      <c r="F21" s="1530"/>
      <c r="G21" s="1530"/>
      <c r="H21" s="1530"/>
      <c r="I21" s="1530"/>
      <c r="J21" s="1530"/>
    </row>
    <row r="22" spans="1:10" ht="35.4" x14ac:dyDescent="0.6">
      <c r="A22" s="1530" t="s">
        <v>214</v>
      </c>
      <c r="B22" s="1530"/>
      <c r="C22" s="1530"/>
      <c r="D22" s="1530"/>
      <c r="E22" s="1530"/>
      <c r="F22" s="1530"/>
      <c r="G22" s="1530"/>
      <c r="H22" s="1530"/>
      <c r="I22" s="1530"/>
      <c r="J22" s="1530"/>
    </row>
    <row r="23" spans="1:10" x14ac:dyDescent="0.3">
      <c r="A23" s="92"/>
      <c r="B23" s="92"/>
      <c r="C23" s="94"/>
      <c r="D23" s="94"/>
      <c r="E23" s="94"/>
      <c r="F23" s="94"/>
      <c r="G23" s="94"/>
      <c r="H23" s="94"/>
      <c r="I23" s="92"/>
    </row>
    <row r="24" spans="1:10" x14ac:dyDescent="0.3">
      <c r="A24" s="92"/>
      <c r="B24" s="92"/>
      <c r="C24" s="91"/>
      <c r="D24" s="91"/>
      <c r="E24" s="91"/>
      <c r="F24" s="91"/>
      <c r="G24" s="91"/>
      <c r="H24" s="92"/>
      <c r="I24" s="92"/>
    </row>
    <row r="25" spans="1:10" x14ac:dyDescent="0.3">
      <c r="A25" s="91"/>
      <c r="B25" s="91"/>
      <c r="C25" s="91"/>
      <c r="D25" s="91"/>
      <c r="E25" s="91"/>
      <c r="F25" s="91"/>
      <c r="G25" s="91"/>
      <c r="H25" s="91"/>
      <c r="I25" s="91"/>
    </row>
    <row r="26" spans="1:10" x14ac:dyDescent="0.3">
      <c r="A26" s="91"/>
      <c r="B26" s="91"/>
      <c r="C26" s="91"/>
      <c r="D26" s="91"/>
      <c r="E26" s="91"/>
      <c r="F26" s="91"/>
      <c r="G26" s="91"/>
      <c r="H26" s="91"/>
      <c r="I26" s="91"/>
    </row>
    <row r="27" spans="1:10" x14ac:dyDescent="0.3">
      <c r="A27" s="91"/>
      <c r="B27" s="91"/>
      <c r="C27" s="91"/>
      <c r="D27" s="91"/>
      <c r="E27" s="91"/>
      <c r="F27" s="91"/>
      <c r="G27" s="91"/>
      <c r="H27" s="91"/>
      <c r="I27" s="91"/>
    </row>
    <row r="28" spans="1:10" x14ac:dyDescent="0.3">
      <c r="A28" s="91"/>
      <c r="B28" s="91"/>
      <c r="C28" s="91"/>
      <c r="D28" s="91"/>
      <c r="E28" s="91"/>
      <c r="F28" s="91"/>
      <c r="G28" s="91"/>
      <c r="H28" s="91"/>
      <c r="I28" s="91"/>
    </row>
    <row r="29" spans="1:10" x14ac:dyDescent="0.3">
      <c r="A29" s="91"/>
      <c r="B29" s="91"/>
      <c r="C29" s="91"/>
      <c r="D29" s="91"/>
      <c r="E29" s="91"/>
      <c r="F29" s="91"/>
      <c r="G29" s="91"/>
      <c r="H29" s="91"/>
      <c r="I29" s="91"/>
    </row>
    <row r="30" spans="1:10" x14ac:dyDescent="0.3">
      <c r="A30" s="91"/>
      <c r="B30" s="91"/>
      <c r="C30" s="91"/>
      <c r="D30" s="91"/>
      <c r="E30" s="91"/>
      <c r="F30" s="91"/>
      <c r="G30" s="91"/>
      <c r="H30" s="91"/>
      <c r="I30" s="91"/>
    </row>
    <row r="31" spans="1:10" x14ac:dyDescent="0.3">
      <c r="A31" s="91"/>
      <c r="B31" s="91"/>
      <c r="C31" s="91"/>
      <c r="D31" s="91"/>
      <c r="E31" s="91"/>
      <c r="F31" s="91"/>
      <c r="G31" s="91"/>
      <c r="H31" s="91"/>
      <c r="I31" s="91"/>
    </row>
    <row r="32" spans="1:10" x14ac:dyDescent="0.3">
      <c r="A32" s="91"/>
      <c r="B32" s="91"/>
      <c r="C32" s="91"/>
      <c r="D32" s="91"/>
      <c r="E32" s="91"/>
      <c r="F32" s="91"/>
      <c r="G32" s="91"/>
      <c r="H32" s="91"/>
      <c r="I32" s="91"/>
    </row>
    <row r="33" spans="1:9" x14ac:dyDescent="0.3">
      <c r="A33" s="91"/>
      <c r="B33" s="91"/>
      <c r="C33" s="91"/>
      <c r="D33" s="91"/>
      <c r="E33" s="91"/>
      <c r="F33" s="91"/>
      <c r="G33" s="91"/>
      <c r="H33" s="91"/>
      <c r="I33" s="91"/>
    </row>
    <row r="34" spans="1:9" x14ac:dyDescent="0.3">
      <c r="A34" s="91"/>
      <c r="B34" s="91"/>
      <c r="C34" s="91"/>
      <c r="D34" s="91"/>
      <c r="E34" s="91"/>
      <c r="F34" s="91"/>
      <c r="G34" s="91"/>
      <c r="H34" s="91"/>
      <c r="I34" s="91"/>
    </row>
    <row r="35" spans="1:9" x14ac:dyDescent="0.3">
      <c r="A35" s="91"/>
      <c r="B35" s="91"/>
      <c r="C35" s="91"/>
      <c r="D35" s="91"/>
      <c r="E35" s="91"/>
      <c r="F35" s="91"/>
      <c r="G35" s="91"/>
      <c r="H35" s="91"/>
      <c r="I35" s="91"/>
    </row>
    <row r="36" spans="1:9" x14ac:dyDescent="0.3">
      <c r="A36" s="91"/>
      <c r="B36" s="91"/>
      <c r="C36" s="91"/>
      <c r="D36" s="91"/>
      <c r="E36" s="91"/>
      <c r="F36" s="91"/>
      <c r="G36" s="91"/>
      <c r="H36" s="91"/>
      <c r="I36" s="91"/>
    </row>
    <row r="37" spans="1:9" x14ac:dyDescent="0.3">
      <c r="A37" s="91"/>
      <c r="B37" s="91"/>
      <c r="C37" s="91"/>
      <c r="D37" s="91"/>
      <c r="E37" s="91"/>
      <c r="F37" s="91"/>
      <c r="G37" s="91"/>
      <c r="H37" s="91"/>
      <c r="I37" s="91"/>
    </row>
    <row r="38" spans="1:9" x14ac:dyDescent="0.3">
      <c r="A38" s="91"/>
      <c r="B38" s="91"/>
      <c r="C38" s="91"/>
      <c r="D38" s="91"/>
      <c r="E38" s="91"/>
      <c r="F38" s="91"/>
      <c r="G38" s="91"/>
      <c r="H38" s="91"/>
      <c r="I38" s="91"/>
    </row>
  </sheetData>
  <sheetProtection algorithmName="SHA-512" hashValue="VWGU0vJ/dRhp6fMchXReKMR6UTIk9mlkokIrJrXIPCc7U4WH5hxuW9lkv+XZzmYhpilVroE+A4Wj6SlcaFBjXw==" saltValue="CinFWFGx/RlIN2xtIn4NYQ==" spinCount="100000" sheet="1" objects="1" scenarios="1"/>
  <mergeCells count="2">
    <mergeCell ref="A21:J21"/>
    <mergeCell ref="A22:J22"/>
  </mergeCells>
  <pageMargins left="0.25" right="0.25" top="0.75" bottom="0.75" header="0.3" footer="0.3"/>
  <pageSetup paperSize="9" firstPageNumber="214" orientation="portrait" useFirstPageNumber="1" r:id="rId1"/>
  <headerFooter>
    <oddFooter>&amp;C&amp;"Cambria,Bold"&amp;P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80C21"/>
  </sheetPr>
  <dimension ref="A1:D225"/>
  <sheetViews>
    <sheetView view="pageBreakPreview" topLeftCell="A171" zoomScale="112" zoomScaleNormal="100" zoomScaleSheetLayoutView="112" workbookViewId="0">
      <selection activeCell="E186" sqref="E186"/>
    </sheetView>
  </sheetViews>
  <sheetFormatPr defaultRowHeight="14.4" x14ac:dyDescent="0.3"/>
  <cols>
    <col min="1" max="1" width="7" customWidth="1"/>
    <col min="2" max="2" width="75.6640625" customWidth="1"/>
    <col min="3" max="3" width="12.109375" style="244" customWidth="1"/>
  </cols>
  <sheetData>
    <row r="1" spans="1:3" ht="15" thickTop="1" x14ac:dyDescent="0.3">
      <c r="A1" s="10" t="s">
        <v>16</v>
      </c>
      <c r="B1" s="11" t="s">
        <v>17</v>
      </c>
      <c r="C1" s="146" t="s">
        <v>979</v>
      </c>
    </row>
    <row r="2" spans="1:3" x14ac:dyDescent="0.3">
      <c r="A2" s="12"/>
      <c r="B2" s="13"/>
      <c r="C2" s="147"/>
    </row>
    <row r="3" spans="1:3" x14ac:dyDescent="0.3">
      <c r="A3" s="12"/>
      <c r="B3" s="14" t="s">
        <v>19</v>
      </c>
      <c r="C3" s="122"/>
    </row>
    <row r="4" spans="1:3" x14ac:dyDescent="0.3">
      <c r="A4" s="12"/>
      <c r="B4" s="15"/>
      <c r="C4" s="122"/>
    </row>
    <row r="5" spans="1:3" x14ac:dyDescent="0.3">
      <c r="A5" s="12" t="s">
        <v>20</v>
      </c>
      <c r="B5" s="16" t="s">
        <v>21</v>
      </c>
      <c r="C5" s="122"/>
    </row>
    <row r="6" spans="1:3" x14ac:dyDescent="0.3">
      <c r="A6" s="12"/>
      <c r="B6" s="16"/>
      <c r="C6" s="122"/>
    </row>
    <row r="7" spans="1:3" ht="26.4" x14ac:dyDescent="0.3">
      <c r="A7" s="12"/>
      <c r="B7" s="15" t="s">
        <v>22</v>
      </c>
      <c r="C7" s="122"/>
    </row>
    <row r="8" spans="1:3" x14ac:dyDescent="0.3">
      <c r="A8" s="12"/>
      <c r="B8" s="15"/>
      <c r="C8" s="122"/>
    </row>
    <row r="9" spans="1:3" x14ac:dyDescent="0.3">
      <c r="A9" s="12"/>
      <c r="B9" s="15" t="s">
        <v>23</v>
      </c>
      <c r="C9" s="122"/>
    </row>
    <row r="10" spans="1:3" x14ac:dyDescent="0.3">
      <c r="A10" s="12"/>
      <c r="B10" s="15" t="s">
        <v>24</v>
      </c>
      <c r="C10" s="122">
        <v>0</v>
      </c>
    </row>
    <row r="11" spans="1:3" x14ac:dyDescent="0.3">
      <c r="A11" s="12"/>
      <c r="B11" s="15"/>
      <c r="C11" s="122"/>
    </row>
    <row r="12" spans="1:3" x14ac:dyDescent="0.3">
      <c r="A12" s="12" t="s">
        <v>25</v>
      </c>
      <c r="B12" s="16" t="s">
        <v>26</v>
      </c>
      <c r="C12" s="122"/>
    </row>
    <row r="13" spans="1:3" x14ac:dyDescent="0.3">
      <c r="A13" s="12"/>
      <c r="B13" s="16"/>
      <c r="C13" s="122"/>
    </row>
    <row r="14" spans="1:3" ht="39.6" x14ac:dyDescent="0.3">
      <c r="A14" s="12"/>
      <c r="B14" s="15" t="s">
        <v>27</v>
      </c>
      <c r="C14" s="122">
        <v>0</v>
      </c>
    </row>
    <row r="15" spans="1:3" x14ac:dyDescent="0.3">
      <c r="A15" s="12"/>
      <c r="B15" s="15"/>
      <c r="C15" s="122"/>
    </row>
    <row r="16" spans="1:3" x14ac:dyDescent="0.3">
      <c r="A16" s="12" t="s">
        <v>28</v>
      </c>
      <c r="B16" s="16" t="s">
        <v>29</v>
      </c>
      <c r="C16" s="122"/>
    </row>
    <row r="17" spans="1:3" x14ac:dyDescent="0.3">
      <c r="A17" s="12"/>
      <c r="B17" s="16"/>
      <c r="C17" s="122"/>
    </row>
    <row r="18" spans="1:3" ht="40.200000000000003" x14ac:dyDescent="0.3">
      <c r="A18" s="12"/>
      <c r="B18" s="17" t="s">
        <v>633</v>
      </c>
      <c r="C18" s="122"/>
    </row>
    <row r="19" spans="1:3" ht="15" customHeight="1" x14ac:dyDescent="0.3">
      <c r="A19" s="12"/>
      <c r="B19" s="18" t="s">
        <v>30</v>
      </c>
      <c r="C19" s="122"/>
    </row>
    <row r="20" spans="1:3" ht="29.25" customHeight="1" x14ac:dyDescent="0.3">
      <c r="A20" s="12"/>
      <c r="B20" s="19" t="s">
        <v>403</v>
      </c>
      <c r="C20" s="122">
        <v>0</v>
      </c>
    </row>
    <row r="21" spans="1:3" x14ac:dyDescent="0.3">
      <c r="A21" s="12"/>
      <c r="B21" s="20"/>
      <c r="C21" s="122"/>
    </row>
    <row r="22" spans="1:3" x14ac:dyDescent="0.3">
      <c r="A22" s="12" t="s">
        <v>31</v>
      </c>
      <c r="B22" s="181" t="s">
        <v>32</v>
      </c>
      <c r="C22" s="148"/>
    </row>
    <row r="23" spans="1:3" x14ac:dyDescent="0.3">
      <c r="A23" s="12"/>
      <c r="B23" s="21"/>
      <c r="C23" s="148"/>
    </row>
    <row r="24" spans="1:3" ht="53.4" x14ac:dyDescent="0.3">
      <c r="A24" s="12"/>
      <c r="B24" s="17" t="s">
        <v>404</v>
      </c>
      <c r="C24" s="148"/>
    </row>
    <row r="25" spans="1:3" x14ac:dyDescent="0.3">
      <c r="A25" s="12"/>
      <c r="B25" s="21"/>
      <c r="C25" s="122"/>
    </row>
    <row r="26" spans="1:3" ht="26.4" x14ac:dyDescent="0.3">
      <c r="A26" s="12"/>
      <c r="B26" s="20" t="s">
        <v>405</v>
      </c>
      <c r="C26" s="122">
        <v>0</v>
      </c>
    </row>
    <row r="27" spans="1:3" x14ac:dyDescent="0.3">
      <c r="A27" s="12"/>
      <c r="B27" s="20"/>
      <c r="C27" s="148"/>
    </row>
    <row r="28" spans="1:3" x14ac:dyDescent="0.3">
      <c r="A28" s="12"/>
      <c r="B28" s="20"/>
      <c r="C28" s="148"/>
    </row>
    <row r="29" spans="1:3" x14ac:dyDescent="0.3">
      <c r="A29" s="12"/>
      <c r="B29" s="20"/>
      <c r="C29" s="148"/>
    </row>
    <row r="30" spans="1:3" x14ac:dyDescent="0.3">
      <c r="A30" s="12"/>
      <c r="B30" s="20"/>
      <c r="C30" s="148"/>
    </row>
    <row r="31" spans="1:3" x14ac:dyDescent="0.3">
      <c r="A31" s="12"/>
      <c r="B31" s="20"/>
      <c r="C31" s="148"/>
    </row>
    <row r="32" spans="1:3" x14ac:dyDescent="0.3">
      <c r="A32" s="12"/>
      <c r="B32" s="20"/>
      <c r="C32" s="148"/>
    </row>
    <row r="33" spans="1:3" x14ac:dyDescent="0.3">
      <c r="A33" s="12"/>
      <c r="B33" s="20"/>
      <c r="C33" s="148"/>
    </row>
    <row r="34" spans="1:3" x14ac:dyDescent="0.3">
      <c r="A34" s="12"/>
      <c r="B34" s="20"/>
      <c r="C34" s="148"/>
    </row>
    <row r="35" spans="1:3" x14ac:dyDescent="0.3">
      <c r="A35" s="12"/>
      <c r="B35" s="20"/>
      <c r="C35" s="148"/>
    </row>
    <row r="36" spans="1:3" x14ac:dyDescent="0.3">
      <c r="A36" s="12"/>
      <c r="B36" s="20"/>
      <c r="C36" s="148"/>
    </row>
    <row r="37" spans="1:3" x14ac:dyDescent="0.3">
      <c r="A37" s="12"/>
      <c r="B37" s="20"/>
      <c r="C37" s="148"/>
    </row>
    <row r="38" spans="1:3" x14ac:dyDescent="0.3">
      <c r="A38" s="12"/>
      <c r="B38" s="20"/>
      <c r="C38" s="148"/>
    </row>
    <row r="39" spans="1:3" x14ac:dyDescent="0.3">
      <c r="A39" s="1501"/>
      <c r="B39" s="1531" t="s">
        <v>108</v>
      </c>
      <c r="C39" s="1502"/>
    </row>
    <row r="40" spans="1:3" ht="15" thickBot="1" x14ac:dyDescent="0.35">
      <c r="A40" s="1503"/>
      <c r="B40" s="1532"/>
      <c r="C40" s="1510">
        <f>SUM(C2:C38)</f>
        <v>0</v>
      </c>
    </row>
    <row r="41" spans="1:3" ht="15" thickTop="1" x14ac:dyDescent="0.3">
      <c r="A41" s="22"/>
      <c r="B41" s="23"/>
      <c r="C41" s="149"/>
    </row>
    <row r="42" spans="1:3" ht="15" thickBot="1" x14ac:dyDescent="0.35">
      <c r="A42" s="24"/>
      <c r="B42" s="25"/>
      <c r="C42" s="150"/>
    </row>
    <row r="43" spans="1:3" ht="15" thickTop="1" x14ac:dyDescent="0.3">
      <c r="A43" s="26" t="s">
        <v>16</v>
      </c>
      <c r="B43" s="27" t="s">
        <v>17</v>
      </c>
      <c r="C43" s="146" t="s">
        <v>979</v>
      </c>
    </row>
    <row r="44" spans="1:3" x14ac:dyDescent="0.3">
      <c r="A44" s="12"/>
      <c r="B44" s="28"/>
      <c r="C44" s="122"/>
    </row>
    <row r="45" spans="1:3" x14ac:dyDescent="0.3">
      <c r="A45" s="12" t="s">
        <v>20</v>
      </c>
      <c r="B45" s="29" t="s">
        <v>33</v>
      </c>
      <c r="C45" s="122"/>
    </row>
    <row r="46" spans="1:3" x14ac:dyDescent="0.3">
      <c r="A46" s="12"/>
      <c r="B46" s="29"/>
      <c r="C46" s="122"/>
    </row>
    <row r="47" spans="1:3" ht="66" x14ac:dyDescent="0.3">
      <c r="A47" s="12"/>
      <c r="B47" s="30" t="s">
        <v>34</v>
      </c>
      <c r="C47" s="122">
        <v>0</v>
      </c>
    </row>
    <row r="48" spans="1:3" x14ac:dyDescent="0.3">
      <c r="A48" s="12"/>
      <c r="B48" s="28"/>
      <c r="C48" s="122"/>
    </row>
    <row r="49" spans="1:3" x14ac:dyDescent="0.3">
      <c r="A49" s="12" t="s">
        <v>25</v>
      </c>
      <c r="B49" s="29" t="s">
        <v>35</v>
      </c>
      <c r="C49" s="122"/>
    </row>
    <row r="50" spans="1:3" x14ac:dyDescent="0.3">
      <c r="A50" s="12"/>
      <c r="B50" s="29"/>
      <c r="C50" s="122"/>
    </row>
    <row r="51" spans="1:3" ht="31.5" customHeight="1" x14ac:dyDescent="0.3">
      <c r="A51" s="12"/>
      <c r="B51" s="31" t="s">
        <v>406</v>
      </c>
      <c r="C51" s="122"/>
    </row>
    <row r="52" spans="1:3" x14ac:dyDescent="0.3">
      <c r="A52" s="12"/>
      <c r="B52" s="31"/>
      <c r="C52" s="122"/>
    </row>
    <row r="53" spans="1:3" x14ac:dyDescent="0.3">
      <c r="A53" s="12"/>
      <c r="B53" s="32" t="s">
        <v>36</v>
      </c>
      <c r="C53" s="122"/>
    </row>
    <row r="54" spans="1:3" ht="26.4" x14ac:dyDescent="0.3">
      <c r="A54" s="12"/>
      <c r="B54" s="33" t="s">
        <v>37</v>
      </c>
      <c r="C54" s="122"/>
    </row>
    <row r="55" spans="1:3" x14ac:dyDescent="0.3">
      <c r="A55" s="12"/>
      <c r="B55" s="33"/>
      <c r="C55" s="122"/>
    </row>
    <row r="56" spans="1:3" x14ac:dyDescent="0.3">
      <c r="A56" s="12"/>
      <c r="B56" s="33" t="s">
        <v>38</v>
      </c>
      <c r="C56" s="122">
        <v>0</v>
      </c>
    </row>
    <row r="57" spans="1:3" x14ac:dyDescent="0.3">
      <c r="A57" s="12"/>
      <c r="B57" s="28"/>
      <c r="C57" s="122"/>
    </row>
    <row r="58" spans="1:3" x14ac:dyDescent="0.3">
      <c r="A58" s="12" t="s">
        <v>28</v>
      </c>
      <c r="B58" s="34" t="s">
        <v>39</v>
      </c>
      <c r="C58" s="122"/>
    </row>
    <row r="59" spans="1:3" x14ac:dyDescent="0.3">
      <c r="A59" s="12"/>
      <c r="B59" s="35"/>
      <c r="C59" s="122"/>
    </row>
    <row r="60" spans="1:3" ht="52.8" x14ac:dyDescent="0.3">
      <c r="A60" s="12"/>
      <c r="B60" s="35" t="s">
        <v>40</v>
      </c>
      <c r="C60" s="122"/>
    </row>
    <row r="61" spans="1:3" x14ac:dyDescent="0.3">
      <c r="A61" s="12"/>
      <c r="B61" s="36"/>
      <c r="C61" s="122"/>
    </row>
    <row r="62" spans="1:3" ht="26.4" x14ac:dyDescent="0.3">
      <c r="A62" s="37"/>
      <c r="B62" s="35" t="s">
        <v>41</v>
      </c>
      <c r="C62" s="151">
        <v>0</v>
      </c>
    </row>
    <row r="63" spans="1:3" x14ac:dyDescent="0.3">
      <c r="A63" s="37"/>
      <c r="B63" s="38"/>
      <c r="C63" s="151"/>
    </row>
    <row r="64" spans="1:3" x14ac:dyDescent="0.3">
      <c r="A64" s="12" t="s">
        <v>31</v>
      </c>
      <c r="B64" s="36" t="s">
        <v>42</v>
      </c>
      <c r="C64" s="122"/>
    </row>
    <row r="65" spans="1:3" x14ac:dyDescent="0.3">
      <c r="A65" s="12"/>
      <c r="B65" s="36"/>
      <c r="C65" s="122"/>
    </row>
    <row r="66" spans="1:3" ht="26.4" x14ac:dyDescent="0.3">
      <c r="A66" s="12"/>
      <c r="B66" s="39" t="s">
        <v>43</v>
      </c>
      <c r="C66" s="122">
        <v>0</v>
      </c>
    </row>
    <row r="67" spans="1:3" x14ac:dyDescent="0.3">
      <c r="A67" s="12"/>
      <c r="B67" s="39"/>
      <c r="C67" s="122"/>
    </row>
    <row r="68" spans="1:3" x14ac:dyDescent="0.3">
      <c r="A68" s="12" t="s">
        <v>44</v>
      </c>
      <c r="B68" s="36" t="s">
        <v>45</v>
      </c>
      <c r="C68" s="122"/>
    </row>
    <row r="69" spans="1:3" x14ac:dyDescent="0.3">
      <c r="A69" s="12"/>
      <c r="B69" s="36"/>
      <c r="C69" s="122"/>
    </row>
    <row r="70" spans="1:3" x14ac:dyDescent="0.3">
      <c r="A70" s="12"/>
      <c r="B70" s="35" t="s">
        <v>46</v>
      </c>
      <c r="C70" s="122"/>
    </row>
    <row r="71" spans="1:3" x14ac:dyDescent="0.3">
      <c r="A71" s="12"/>
      <c r="B71" s="35"/>
      <c r="C71" s="122"/>
    </row>
    <row r="72" spans="1:3" ht="39.6" x14ac:dyDescent="0.3">
      <c r="A72" s="12"/>
      <c r="B72" s="35" t="s">
        <v>47</v>
      </c>
      <c r="C72" s="122"/>
    </row>
    <row r="73" spans="1:3" x14ac:dyDescent="0.3">
      <c r="A73" s="12"/>
      <c r="B73" s="35"/>
      <c r="C73" s="122"/>
    </row>
    <row r="74" spans="1:3" ht="39.6" x14ac:dyDescent="0.3">
      <c r="A74" s="12"/>
      <c r="B74" s="35" t="s">
        <v>48</v>
      </c>
      <c r="C74" s="122">
        <v>0</v>
      </c>
    </row>
    <row r="75" spans="1:3" x14ac:dyDescent="0.3">
      <c r="A75" s="1501"/>
      <c r="B75" s="1531" t="s">
        <v>108</v>
      </c>
      <c r="C75" s="1502"/>
    </row>
    <row r="76" spans="1:3" ht="15" thickBot="1" x14ac:dyDescent="0.35">
      <c r="A76" s="1503"/>
      <c r="B76" s="1532"/>
      <c r="C76" s="1510">
        <f>SUM(C44:C74)</f>
        <v>0</v>
      </c>
    </row>
    <row r="77" spans="1:3" ht="15" thickTop="1" x14ac:dyDescent="0.3">
      <c r="A77" s="22"/>
      <c r="B77" s="23"/>
      <c r="C77" s="149"/>
    </row>
    <row r="78" spans="1:3" ht="15" thickBot="1" x14ac:dyDescent="0.35">
      <c r="A78" s="24"/>
      <c r="B78" s="25"/>
      <c r="C78" s="150"/>
    </row>
    <row r="79" spans="1:3" ht="15" thickTop="1" x14ac:dyDescent="0.3">
      <c r="A79" s="26" t="s">
        <v>16</v>
      </c>
      <c r="B79" s="27" t="s">
        <v>17</v>
      </c>
      <c r="C79" s="146" t="s">
        <v>979</v>
      </c>
    </row>
    <row r="80" spans="1:3" x14ac:dyDescent="0.3">
      <c r="A80" s="12"/>
      <c r="B80" s="36"/>
      <c r="C80" s="122"/>
    </row>
    <row r="81" spans="1:3" x14ac:dyDescent="0.3">
      <c r="A81" s="12" t="s">
        <v>20</v>
      </c>
      <c r="B81" s="36" t="s">
        <v>49</v>
      </c>
      <c r="C81" s="122"/>
    </row>
    <row r="82" spans="1:3" x14ac:dyDescent="0.3">
      <c r="A82" s="12"/>
      <c r="B82" s="36"/>
      <c r="C82" s="122"/>
    </row>
    <row r="83" spans="1:3" ht="39.6" x14ac:dyDescent="0.3">
      <c r="A83" s="12"/>
      <c r="B83" s="35" t="s">
        <v>50</v>
      </c>
      <c r="C83" s="122">
        <v>0</v>
      </c>
    </row>
    <row r="84" spans="1:3" x14ac:dyDescent="0.3">
      <c r="A84" s="12"/>
      <c r="B84" s="35"/>
      <c r="C84" s="122"/>
    </row>
    <row r="85" spans="1:3" x14ac:dyDescent="0.3">
      <c r="A85" s="12" t="s">
        <v>25</v>
      </c>
      <c r="B85" s="36" t="s">
        <v>51</v>
      </c>
      <c r="C85" s="122"/>
    </row>
    <row r="86" spans="1:3" x14ac:dyDescent="0.3">
      <c r="A86" s="12"/>
      <c r="B86" s="35"/>
      <c r="C86" s="122"/>
    </row>
    <row r="87" spans="1:3" ht="39.6" x14ac:dyDescent="0.3">
      <c r="A87" s="12"/>
      <c r="B87" s="35" t="s">
        <v>409</v>
      </c>
      <c r="C87" s="122">
        <v>0</v>
      </c>
    </row>
    <row r="88" spans="1:3" x14ac:dyDescent="0.3">
      <c r="A88" s="12"/>
      <c r="B88" s="35"/>
      <c r="C88" s="122"/>
    </row>
    <row r="89" spans="1:3" x14ac:dyDescent="0.3">
      <c r="A89" s="12" t="s">
        <v>28</v>
      </c>
      <c r="B89" s="36" t="s">
        <v>52</v>
      </c>
      <c r="C89" s="122"/>
    </row>
    <row r="90" spans="1:3" x14ac:dyDescent="0.3">
      <c r="A90" s="12"/>
      <c r="B90" s="36"/>
      <c r="C90" s="122"/>
    </row>
    <row r="91" spans="1:3" ht="26.4" x14ac:dyDescent="0.3">
      <c r="A91" s="12"/>
      <c r="B91" s="35" t="s">
        <v>53</v>
      </c>
      <c r="C91" s="122">
        <v>0</v>
      </c>
    </row>
    <row r="92" spans="1:3" x14ac:dyDescent="0.3">
      <c r="A92" s="12"/>
      <c r="B92" s="36"/>
      <c r="C92" s="122"/>
    </row>
    <row r="93" spans="1:3" x14ac:dyDescent="0.3">
      <c r="A93" s="12" t="s">
        <v>31</v>
      </c>
      <c r="B93" s="36" t="s">
        <v>54</v>
      </c>
      <c r="C93" s="122"/>
    </row>
    <row r="94" spans="1:3" x14ac:dyDescent="0.3">
      <c r="A94" s="12"/>
      <c r="B94" s="36"/>
      <c r="C94" s="122"/>
    </row>
    <row r="95" spans="1:3" ht="39.6" x14ac:dyDescent="0.3">
      <c r="A95" s="12"/>
      <c r="B95" s="35" t="s">
        <v>55</v>
      </c>
      <c r="C95" s="122">
        <v>0</v>
      </c>
    </row>
    <row r="96" spans="1:3" x14ac:dyDescent="0.3">
      <c r="A96" s="12"/>
      <c r="B96" s="35"/>
      <c r="C96" s="122"/>
    </row>
    <row r="97" spans="1:3" x14ac:dyDescent="0.3">
      <c r="A97" s="12" t="s">
        <v>44</v>
      </c>
      <c r="B97" s="36" t="s">
        <v>57</v>
      </c>
      <c r="C97" s="122"/>
    </row>
    <row r="98" spans="1:3" x14ac:dyDescent="0.3">
      <c r="A98" s="12"/>
      <c r="B98" s="15"/>
      <c r="C98" s="122"/>
    </row>
    <row r="99" spans="1:3" ht="26.4" x14ac:dyDescent="0.3">
      <c r="A99" s="12"/>
      <c r="B99" s="15" t="s">
        <v>58</v>
      </c>
      <c r="C99" s="122"/>
    </row>
    <row r="100" spans="1:3" x14ac:dyDescent="0.3">
      <c r="A100" s="12"/>
      <c r="B100" s="15"/>
      <c r="C100" s="122"/>
    </row>
    <row r="101" spans="1:3" ht="26.4" x14ac:dyDescent="0.3">
      <c r="A101" s="12"/>
      <c r="B101" s="15" t="s">
        <v>59</v>
      </c>
      <c r="C101" s="122">
        <v>0</v>
      </c>
    </row>
    <row r="102" spans="1:3" x14ac:dyDescent="0.3">
      <c r="A102" s="12"/>
      <c r="B102" s="16"/>
      <c r="C102" s="122"/>
    </row>
    <row r="103" spans="1:3" x14ac:dyDescent="0.3">
      <c r="A103" s="12" t="s">
        <v>56</v>
      </c>
      <c r="B103" s="40" t="s">
        <v>61</v>
      </c>
      <c r="C103" s="122"/>
    </row>
    <row r="104" spans="1:3" x14ac:dyDescent="0.3">
      <c r="A104" s="12"/>
      <c r="B104" s="40"/>
      <c r="C104" s="122"/>
    </row>
    <row r="105" spans="1:3" ht="39.6" x14ac:dyDescent="0.3">
      <c r="A105" s="12"/>
      <c r="B105" s="15" t="s">
        <v>62</v>
      </c>
      <c r="C105" s="122">
        <v>0</v>
      </c>
    </row>
    <row r="106" spans="1:3" x14ac:dyDescent="0.3">
      <c r="A106" s="12"/>
      <c r="B106" s="15"/>
      <c r="C106" s="122"/>
    </row>
    <row r="107" spans="1:3" x14ac:dyDescent="0.3">
      <c r="A107" s="12" t="s">
        <v>60</v>
      </c>
      <c r="B107" s="16" t="s">
        <v>544</v>
      </c>
      <c r="C107" s="122"/>
    </row>
    <row r="108" spans="1:3" x14ac:dyDescent="0.3">
      <c r="A108" s="12"/>
      <c r="B108" s="15"/>
      <c r="C108" s="122"/>
    </row>
    <row r="109" spans="1:3" ht="80.25" customHeight="1" x14ac:dyDescent="0.3">
      <c r="A109" s="12"/>
      <c r="B109" s="15" t="s">
        <v>1304</v>
      </c>
      <c r="C109" s="122"/>
    </row>
    <row r="110" spans="1:3" x14ac:dyDescent="0.3">
      <c r="A110" s="12"/>
      <c r="B110" s="15"/>
      <c r="C110" s="122"/>
    </row>
    <row r="111" spans="1:3" x14ac:dyDescent="0.3">
      <c r="A111" s="1501"/>
      <c r="B111" s="1531" t="s">
        <v>108</v>
      </c>
      <c r="C111" s="1502"/>
    </row>
    <row r="112" spans="1:3" ht="15" thickBot="1" x14ac:dyDescent="0.35">
      <c r="A112" s="1503"/>
      <c r="B112" s="1532"/>
      <c r="C112" s="1510">
        <f>SUM(C80:C110)</f>
        <v>0</v>
      </c>
    </row>
    <row r="113" spans="1:3" ht="15" thickTop="1" x14ac:dyDescent="0.3">
      <c r="A113" s="22"/>
      <c r="B113" s="23"/>
      <c r="C113" s="149"/>
    </row>
    <row r="114" spans="1:3" ht="15" thickBot="1" x14ac:dyDescent="0.35">
      <c r="A114" s="24"/>
      <c r="B114" s="25"/>
      <c r="C114" s="150"/>
    </row>
    <row r="115" spans="1:3" ht="15" thickTop="1" x14ac:dyDescent="0.3">
      <c r="A115" s="26" t="s">
        <v>16</v>
      </c>
      <c r="B115" s="27" t="s">
        <v>17</v>
      </c>
      <c r="C115" s="146" t="s">
        <v>979</v>
      </c>
    </row>
    <row r="116" spans="1:3" x14ac:dyDescent="0.3">
      <c r="A116" s="12"/>
      <c r="B116" s="15"/>
      <c r="C116" s="122"/>
    </row>
    <row r="117" spans="1:3" x14ac:dyDescent="0.3">
      <c r="A117" s="12" t="s">
        <v>20</v>
      </c>
      <c r="B117" s="16" t="s">
        <v>63</v>
      </c>
      <c r="C117" s="122"/>
    </row>
    <row r="118" spans="1:3" x14ac:dyDescent="0.3">
      <c r="A118" s="12"/>
      <c r="B118" s="16"/>
      <c r="C118" s="122"/>
    </row>
    <row r="119" spans="1:3" ht="52.8" x14ac:dyDescent="0.3">
      <c r="A119" s="12"/>
      <c r="B119" s="15" t="s">
        <v>64</v>
      </c>
      <c r="C119" s="122">
        <v>0</v>
      </c>
    </row>
    <row r="120" spans="1:3" x14ac:dyDescent="0.3">
      <c r="A120" s="12"/>
      <c r="B120" s="41"/>
      <c r="C120" s="122"/>
    </row>
    <row r="121" spans="1:3" x14ac:dyDescent="0.3">
      <c r="A121" s="12" t="s">
        <v>25</v>
      </c>
      <c r="B121" s="16" t="s">
        <v>65</v>
      </c>
      <c r="C121" s="122"/>
    </row>
    <row r="122" spans="1:3" x14ac:dyDescent="0.3">
      <c r="A122" s="12"/>
      <c r="B122" s="15"/>
      <c r="C122" s="122"/>
    </row>
    <row r="123" spans="1:3" ht="39.6" x14ac:dyDescent="0.3">
      <c r="A123" s="12"/>
      <c r="B123" s="15" t="s">
        <v>66</v>
      </c>
      <c r="C123" s="122">
        <v>0</v>
      </c>
    </row>
    <row r="124" spans="1:3" x14ac:dyDescent="0.3">
      <c r="A124" s="12"/>
      <c r="B124" s="15"/>
      <c r="C124" s="122"/>
    </row>
    <row r="125" spans="1:3" x14ac:dyDescent="0.3">
      <c r="A125" s="12" t="s">
        <v>28</v>
      </c>
      <c r="B125" s="16" t="s">
        <v>67</v>
      </c>
      <c r="C125" s="122"/>
    </row>
    <row r="126" spans="1:3" x14ac:dyDescent="0.3">
      <c r="A126" s="12"/>
      <c r="B126" s="15"/>
      <c r="C126" s="122"/>
    </row>
    <row r="127" spans="1:3" ht="52.8" x14ac:dyDescent="0.3">
      <c r="A127" s="12"/>
      <c r="B127" s="15" t="s">
        <v>68</v>
      </c>
      <c r="C127" s="122"/>
    </row>
    <row r="128" spans="1:3" x14ac:dyDescent="0.3">
      <c r="A128" s="12"/>
      <c r="B128" s="42"/>
      <c r="C128" s="122"/>
    </row>
    <row r="129" spans="1:3" ht="39.6" x14ac:dyDescent="0.3">
      <c r="A129" s="12"/>
      <c r="B129" s="15" t="s">
        <v>69</v>
      </c>
      <c r="C129" s="122">
        <v>0</v>
      </c>
    </row>
    <row r="130" spans="1:3" x14ac:dyDescent="0.3">
      <c r="A130" s="12"/>
      <c r="B130" s="15"/>
      <c r="C130" s="122"/>
    </row>
    <row r="131" spans="1:3" x14ac:dyDescent="0.3">
      <c r="A131" s="12" t="s">
        <v>31</v>
      </c>
      <c r="B131" s="16" t="s">
        <v>70</v>
      </c>
      <c r="C131" s="122"/>
    </row>
    <row r="132" spans="1:3" x14ac:dyDescent="0.3">
      <c r="A132" s="12"/>
      <c r="B132" s="15"/>
      <c r="C132" s="122"/>
    </row>
    <row r="133" spans="1:3" ht="26.4" x14ac:dyDescent="0.3">
      <c r="A133" s="12"/>
      <c r="B133" s="15" t="s">
        <v>634</v>
      </c>
      <c r="C133" s="122">
        <v>0</v>
      </c>
    </row>
    <row r="134" spans="1:3" x14ac:dyDescent="0.3">
      <c r="A134" s="12"/>
      <c r="B134" s="15"/>
      <c r="C134" s="122"/>
    </row>
    <row r="135" spans="1:3" x14ac:dyDescent="0.3">
      <c r="A135" s="12" t="s">
        <v>44</v>
      </c>
      <c r="B135" s="16" t="s">
        <v>71</v>
      </c>
      <c r="C135" s="122"/>
    </row>
    <row r="136" spans="1:3" x14ac:dyDescent="0.3">
      <c r="A136" s="12"/>
      <c r="B136" s="15"/>
      <c r="C136" s="122"/>
    </row>
    <row r="137" spans="1:3" x14ac:dyDescent="0.3">
      <c r="A137" s="12"/>
      <c r="B137" s="15" t="s">
        <v>72</v>
      </c>
      <c r="C137" s="122">
        <v>0</v>
      </c>
    </row>
    <row r="138" spans="1:3" x14ac:dyDescent="0.3">
      <c r="A138" s="12"/>
      <c r="B138" s="20"/>
      <c r="C138" s="122"/>
    </row>
    <row r="139" spans="1:3" x14ac:dyDescent="0.3">
      <c r="A139" s="43" t="s">
        <v>56</v>
      </c>
      <c r="B139" s="45" t="s">
        <v>73</v>
      </c>
      <c r="C139" s="122"/>
    </row>
    <row r="140" spans="1:3" x14ac:dyDescent="0.3">
      <c r="A140" s="43"/>
      <c r="B140" s="45"/>
      <c r="C140" s="122"/>
    </row>
    <row r="141" spans="1:3" x14ac:dyDescent="0.3">
      <c r="A141" s="46"/>
      <c r="B141" s="47" t="s">
        <v>74</v>
      </c>
      <c r="C141" s="122"/>
    </row>
    <row r="142" spans="1:3" x14ac:dyDescent="0.3">
      <c r="A142" s="46"/>
      <c r="B142" s="47" t="s">
        <v>407</v>
      </c>
      <c r="C142" s="122"/>
    </row>
    <row r="143" spans="1:3" x14ac:dyDescent="0.3">
      <c r="A143" s="46"/>
      <c r="B143" s="47"/>
      <c r="C143" s="122"/>
    </row>
    <row r="144" spans="1:3" ht="79.8" x14ac:dyDescent="0.3">
      <c r="A144" s="46"/>
      <c r="B144" s="48" t="s">
        <v>635</v>
      </c>
      <c r="C144" s="122">
        <v>0</v>
      </c>
    </row>
    <row r="145" spans="1:3" x14ac:dyDescent="0.3">
      <c r="A145" s="46"/>
      <c r="B145" s="48"/>
      <c r="C145" s="122"/>
    </row>
    <row r="146" spans="1:3" x14ac:dyDescent="0.3">
      <c r="A146" s="12"/>
      <c r="B146" s="15"/>
      <c r="C146" s="122"/>
    </row>
    <row r="147" spans="1:3" x14ac:dyDescent="0.3">
      <c r="A147" s="1501"/>
      <c r="B147" s="1531" t="s">
        <v>108</v>
      </c>
      <c r="C147" s="1502"/>
    </row>
    <row r="148" spans="1:3" ht="15" thickBot="1" x14ac:dyDescent="0.35">
      <c r="A148" s="1503"/>
      <c r="B148" s="1532"/>
      <c r="C148" s="1510">
        <f>SUM(C116:C146)</f>
        <v>0</v>
      </c>
    </row>
    <row r="149" spans="1:3" ht="15" thickTop="1" x14ac:dyDescent="0.3">
      <c r="A149" s="22"/>
      <c r="B149" s="23"/>
      <c r="C149" s="149"/>
    </row>
    <row r="150" spans="1:3" ht="15" thickBot="1" x14ac:dyDescent="0.35">
      <c r="A150" s="24"/>
      <c r="B150" s="25"/>
      <c r="C150" s="150"/>
    </row>
    <row r="151" spans="1:3" ht="15" thickTop="1" x14ac:dyDescent="0.3">
      <c r="A151" s="26" t="s">
        <v>16</v>
      </c>
      <c r="B151" s="27" t="s">
        <v>17</v>
      </c>
      <c r="C151" s="146" t="s">
        <v>979</v>
      </c>
    </row>
    <row r="152" spans="1:3" x14ac:dyDescent="0.3">
      <c r="A152" s="43"/>
      <c r="B152" s="44"/>
      <c r="C152" s="152"/>
    </row>
    <row r="153" spans="1:3" x14ac:dyDescent="0.3">
      <c r="A153" s="12"/>
      <c r="B153" s="15"/>
      <c r="C153" s="153"/>
    </row>
    <row r="154" spans="1:3" ht="26.4" x14ac:dyDescent="0.3">
      <c r="A154" s="43" t="s">
        <v>31</v>
      </c>
      <c r="B154" s="14" t="s">
        <v>75</v>
      </c>
      <c r="C154" s="122"/>
    </row>
    <row r="155" spans="1:3" x14ac:dyDescent="0.3">
      <c r="A155" s="43"/>
      <c r="B155" s="14"/>
      <c r="C155" s="122"/>
    </row>
    <row r="156" spans="1:3" x14ac:dyDescent="0.3">
      <c r="A156" s="12"/>
      <c r="B156" s="15" t="s">
        <v>76</v>
      </c>
      <c r="C156" s="122"/>
    </row>
    <row r="157" spans="1:3" x14ac:dyDescent="0.3">
      <c r="A157" s="12"/>
      <c r="B157" s="15"/>
      <c r="C157" s="122"/>
    </row>
    <row r="158" spans="1:3" x14ac:dyDescent="0.3">
      <c r="A158" s="12"/>
      <c r="B158" s="16" t="s">
        <v>636</v>
      </c>
      <c r="C158" s="122"/>
    </row>
    <row r="159" spans="1:3" x14ac:dyDescent="0.3">
      <c r="A159" s="12"/>
      <c r="B159" s="15"/>
      <c r="C159" s="122"/>
    </row>
    <row r="160" spans="1:3" x14ac:dyDescent="0.3">
      <c r="A160" s="12"/>
      <c r="B160" s="16" t="s">
        <v>77</v>
      </c>
      <c r="C160" s="122"/>
    </row>
    <row r="161" spans="1:4" x14ac:dyDescent="0.3">
      <c r="A161" s="12"/>
      <c r="B161" s="15"/>
      <c r="C161" s="122"/>
    </row>
    <row r="162" spans="1:4" x14ac:dyDescent="0.3">
      <c r="A162" s="12"/>
      <c r="B162" s="16" t="s">
        <v>78</v>
      </c>
      <c r="C162" s="122"/>
    </row>
    <row r="163" spans="1:4" x14ac:dyDescent="0.3">
      <c r="A163" s="12"/>
      <c r="B163" s="15"/>
      <c r="C163" s="122"/>
    </row>
    <row r="164" spans="1:4" x14ac:dyDescent="0.3">
      <c r="A164" s="12"/>
      <c r="B164" s="245" t="s">
        <v>410</v>
      </c>
      <c r="C164" s="122"/>
      <c r="D164" t="s">
        <v>1333</v>
      </c>
    </row>
    <row r="165" spans="1:4" x14ac:dyDescent="0.3">
      <c r="A165" s="12"/>
      <c r="B165" s="246"/>
      <c r="C165" s="122"/>
    </row>
    <row r="166" spans="1:4" x14ac:dyDescent="0.3">
      <c r="A166" s="12"/>
      <c r="B166" s="245" t="s">
        <v>79</v>
      </c>
      <c r="C166" s="122"/>
      <c r="D166" t="s">
        <v>1332</v>
      </c>
    </row>
    <row r="167" spans="1:4" x14ac:dyDescent="0.3">
      <c r="A167" s="12"/>
      <c r="B167" s="49"/>
      <c r="C167" s="122"/>
    </row>
    <row r="168" spans="1:4" x14ac:dyDescent="0.3">
      <c r="A168" s="12"/>
      <c r="B168" s="16" t="s">
        <v>80</v>
      </c>
      <c r="C168" s="122"/>
    </row>
    <row r="169" spans="1:4" x14ac:dyDescent="0.3">
      <c r="A169" s="12"/>
      <c r="B169" s="49"/>
      <c r="C169" s="122"/>
    </row>
    <row r="170" spans="1:4" x14ac:dyDescent="0.3">
      <c r="A170" s="12"/>
      <c r="B170" s="16" t="s">
        <v>411</v>
      </c>
      <c r="C170" s="122"/>
    </row>
    <row r="171" spans="1:4" x14ac:dyDescent="0.3">
      <c r="A171" s="12"/>
      <c r="B171" s="15" t="s">
        <v>81</v>
      </c>
      <c r="C171" s="122"/>
    </row>
    <row r="172" spans="1:4" x14ac:dyDescent="0.3">
      <c r="A172" s="12"/>
      <c r="B172" s="15" t="s">
        <v>81</v>
      </c>
      <c r="C172" s="122"/>
    </row>
    <row r="173" spans="1:4" x14ac:dyDescent="0.3">
      <c r="A173" s="12"/>
      <c r="B173" s="15" t="s">
        <v>81</v>
      </c>
      <c r="C173" s="122"/>
    </row>
    <row r="174" spans="1:4" x14ac:dyDescent="0.3">
      <c r="A174" s="12"/>
      <c r="B174" s="49"/>
      <c r="C174" s="122"/>
    </row>
    <row r="175" spans="1:4" x14ac:dyDescent="0.3">
      <c r="A175" s="12"/>
      <c r="B175" s="16" t="s">
        <v>82</v>
      </c>
      <c r="C175" s="122"/>
    </row>
    <row r="176" spans="1:4" x14ac:dyDescent="0.3">
      <c r="A176" s="12"/>
      <c r="B176" s="49"/>
      <c r="C176" s="122"/>
    </row>
    <row r="177" spans="1:3" x14ac:dyDescent="0.3">
      <c r="A177" s="12"/>
      <c r="B177" s="16" t="s">
        <v>83</v>
      </c>
      <c r="C177" s="122"/>
    </row>
    <row r="178" spans="1:3" x14ac:dyDescent="0.3">
      <c r="A178" s="12"/>
      <c r="B178" s="16"/>
      <c r="C178" s="122"/>
    </row>
    <row r="179" spans="1:3" x14ac:dyDescent="0.3">
      <c r="A179" s="12"/>
      <c r="B179" s="16" t="s">
        <v>84</v>
      </c>
      <c r="C179" s="122"/>
    </row>
    <row r="180" spans="1:3" x14ac:dyDescent="0.3">
      <c r="A180" s="12"/>
      <c r="B180" s="49"/>
      <c r="C180" s="122"/>
    </row>
    <row r="181" spans="1:3" x14ac:dyDescent="0.3">
      <c r="A181" s="12"/>
      <c r="B181" s="16" t="s">
        <v>85</v>
      </c>
      <c r="C181" s="122"/>
    </row>
    <row r="182" spans="1:3" x14ac:dyDescent="0.3">
      <c r="A182" s="12"/>
      <c r="B182" s="15"/>
      <c r="C182" s="122"/>
    </row>
    <row r="183" spans="1:3" x14ac:dyDescent="0.3">
      <c r="A183" s="12"/>
      <c r="B183" s="16" t="s">
        <v>86</v>
      </c>
      <c r="C183" s="122"/>
    </row>
    <row r="184" spans="1:3" x14ac:dyDescent="0.3">
      <c r="A184" s="12"/>
      <c r="B184" s="16"/>
      <c r="C184" s="122"/>
    </row>
    <row r="185" spans="1:3" x14ac:dyDescent="0.3">
      <c r="A185" s="12"/>
      <c r="B185" s="16"/>
      <c r="C185" s="122"/>
    </row>
    <row r="186" spans="1:3" ht="18" customHeight="1" x14ac:dyDescent="0.3">
      <c r="A186" s="12"/>
      <c r="B186" s="16" t="s">
        <v>87</v>
      </c>
      <c r="C186" s="122"/>
    </row>
    <row r="187" spans="1:3" x14ac:dyDescent="0.3">
      <c r="A187" s="12"/>
      <c r="B187" s="15" t="s">
        <v>408</v>
      </c>
      <c r="C187" s="122"/>
    </row>
    <row r="188" spans="1:3" x14ac:dyDescent="0.3">
      <c r="A188" s="12"/>
      <c r="B188" s="15"/>
      <c r="C188" s="122"/>
    </row>
    <row r="189" spans="1:3" x14ac:dyDescent="0.3">
      <c r="A189" s="12"/>
      <c r="B189" s="15"/>
      <c r="C189" s="122"/>
    </row>
    <row r="190" spans="1:3" x14ac:dyDescent="0.3">
      <c r="A190" s="12"/>
      <c r="B190" s="15"/>
      <c r="C190" s="122"/>
    </row>
    <row r="191" spans="1:3" x14ac:dyDescent="0.3">
      <c r="A191" s="12"/>
      <c r="B191" s="15"/>
      <c r="C191" s="122"/>
    </row>
    <row r="192" spans="1:3" x14ac:dyDescent="0.3">
      <c r="A192" s="12"/>
      <c r="B192" s="15"/>
      <c r="C192" s="122"/>
    </row>
    <row r="193" spans="1:3" x14ac:dyDescent="0.3">
      <c r="A193" s="12"/>
      <c r="B193" s="15"/>
      <c r="C193" s="122"/>
    </row>
    <row r="194" spans="1:3" x14ac:dyDescent="0.3">
      <c r="A194" s="12"/>
      <c r="B194" s="15"/>
      <c r="C194" s="122"/>
    </row>
    <row r="195" spans="1:3" x14ac:dyDescent="0.3">
      <c r="A195" s="12"/>
      <c r="B195" s="15"/>
      <c r="C195" s="122"/>
    </row>
    <row r="196" spans="1:3" x14ac:dyDescent="0.3">
      <c r="A196" s="1501"/>
      <c r="B196" s="1531" t="s">
        <v>108</v>
      </c>
      <c r="C196" s="1502"/>
    </row>
    <row r="197" spans="1:3" ht="15" thickBot="1" x14ac:dyDescent="0.35">
      <c r="A197" s="1503"/>
      <c r="B197" s="1532"/>
      <c r="C197" s="1510">
        <f>SUM(C152:C195)</f>
        <v>0</v>
      </c>
    </row>
    <row r="198" spans="1:3" ht="15" thickTop="1" x14ac:dyDescent="0.3">
      <c r="A198" s="22"/>
      <c r="B198" s="23"/>
      <c r="C198" s="149"/>
    </row>
    <row r="199" spans="1:3" ht="15" thickBot="1" x14ac:dyDescent="0.35">
      <c r="A199" s="24"/>
      <c r="B199" s="25"/>
      <c r="C199" s="150"/>
    </row>
    <row r="200" spans="1:3" ht="15" thickTop="1" x14ac:dyDescent="0.3">
      <c r="A200" s="26" t="s">
        <v>16</v>
      </c>
      <c r="B200" s="27" t="s">
        <v>17</v>
      </c>
      <c r="C200" s="146" t="s">
        <v>979</v>
      </c>
    </row>
    <row r="201" spans="1:3" x14ac:dyDescent="0.3">
      <c r="A201" s="43"/>
      <c r="B201" s="44"/>
      <c r="C201" s="1516"/>
    </row>
    <row r="202" spans="1:3" x14ac:dyDescent="0.3">
      <c r="A202" s="43"/>
      <c r="B202" s="45"/>
      <c r="C202" s="1516"/>
    </row>
    <row r="203" spans="1:3" x14ac:dyDescent="0.3">
      <c r="A203" s="12"/>
      <c r="B203" s="221" t="s">
        <v>1307</v>
      </c>
      <c r="C203" s="1251"/>
    </row>
    <row r="204" spans="1:3" x14ac:dyDescent="0.3">
      <c r="A204" s="12"/>
      <c r="B204" s="15"/>
      <c r="C204" s="1251"/>
    </row>
    <row r="205" spans="1:3" x14ac:dyDescent="0.3">
      <c r="A205" s="12"/>
      <c r="B205" s="15" t="s">
        <v>1484</v>
      </c>
      <c r="C205" s="1251">
        <f>C40</f>
        <v>0</v>
      </c>
    </row>
    <row r="206" spans="1:3" x14ac:dyDescent="0.3">
      <c r="A206" s="12"/>
      <c r="B206" s="15"/>
      <c r="C206" s="1251"/>
    </row>
    <row r="207" spans="1:3" x14ac:dyDescent="0.3">
      <c r="A207" s="12"/>
      <c r="B207" s="15" t="s">
        <v>1485</v>
      </c>
      <c r="C207" s="1251">
        <f>C76</f>
        <v>0</v>
      </c>
    </row>
    <row r="208" spans="1:3" x14ac:dyDescent="0.3">
      <c r="A208" s="12"/>
      <c r="B208" s="15"/>
      <c r="C208" s="1251"/>
    </row>
    <row r="209" spans="1:3" x14ac:dyDescent="0.3">
      <c r="A209" s="12"/>
      <c r="B209" s="15" t="s">
        <v>1486</v>
      </c>
      <c r="C209" s="1251">
        <f>C112</f>
        <v>0</v>
      </c>
    </row>
    <row r="210" spans="1:3" x14ac:dyDescent="0.3">
      <c r="A210" s="12"/>
      <c r="B210" s="15"/>
      <c r="C210" s="1251"/>
    </row>
    <row r="211" spans="1:3" x14ac:dyDescent="0.3">
      <c r="A211" s="12"/>
      <c r="B211" s="15" t="s">
        <v>1487</v>
      </c>
      <c r="C211" s="1251">
        <f>C148</f>
        <v>0</v>
      </c>
    </row>
    <row r="212" spans="1:3" x14ac:dyDescent="0.3">
      <c r="A212" s="12"/>
      <c r="B212" s="15"/>
      <c r="C212" s="1251"/>
    </row>
    <row r="213" spans="1:3" x14ac:dyDescent="0.3">
      <c r="A213" s="12"/>
      <c r="B213" s="15" t="s">
        <v>1488</v>
      </c>
      <c r="C213" s="1251">
        <f>C197</f>
        <v>0</v>
      </c>
    </row>
    <row r="214" spans="1:3" x14ac:dyDescent="0.3">
      <c r="A214" s="12"/>
      <c r="B214" s="15"/>
      <c r="C214" s="1251"/>
    </row>
    <row r="215" spans="1:3" x14ac:dyDescent="0.3">
      <c r="A215" s="12"/>
      <c r="B215" s="15"/>
      <c r="C215" s="1251"/>
    </row>
    <row r="216" spans="1:3" x14ac:dyDescent="0.3">
      <c r="A216" s="12"/>
      <c r="B216" s="15"/>
      <c r="C216" s="1251"/>
    </row>
    <row r="217" spans="1:3" x14ac:dyDescent="0.3">
      <c r="A217" s="12"/>
      <c r="B217" s="15"/>
      <c r="C217" s="1251"/>
    </row>
    <row r="218" spans="1:3" x14ac:dyDescent="0.3">
      <c r="A218" s="12"/>
      <c r="B218" s="15"/>
      <c r="C218" s="1251"/>
    </row>
    <row r="219" spans="1:3" x14ac:dyDescent="0.3">
      <c r="A219" s="12"/>
      <c r="B219" s="15"/>
      <c r="C219" s="1251"/>
    </row>
    <row r="220" spans="1:3" x14ac:dyDescent="0.3">
      <c r="A220" s="12"/>
      <c r="B220" s="15"/>
      <c r="C220" s="1251"/>
    </row>
    <row r="221" spans="1:3" x14ac:dyDescent="0.3">
      <c r="A221" s="12"/>
      <c r="B221" s="15"/>
      <c r="C221" s="1251"/>
    </row>
    <row r="222" spans="1:3" x14ac:dyDescent="0.3">
      <c r="A222" s="12"/>
      <c r="B222" s="15"/>
      <c r="C222" s="1251"/>
    </row>
    <row r="223" spans="1:3" x14ac:dyDescent="0.3">
      <c r="A223" s="50"/>
      <c r="B223" s="51"/>
      <c r="C223" s="1517"/>
    </row>
    <row r="224" spans="1:3" ht="27" thickBot="1" x14ac:dyDescent="0.35">
      <c r="A224" s="1514"/>
      <c r="B224" s="1515" t="s">
        <v>88</v>
      </c>
      <c r="C224" s="1518">
        <f>SUM(C201:C222)</f>
        <v>0</v>
      </c>
    </row>
    <row r="225" spans="1:3" ht="15" thickTop="1" x14ac:dyDescent="0.3">
      <c r="A225" s="52"/>
      <c r="B225" s="53"/>
      <c r="C225" s="154"/>
    </row>
  </sheetData>
  <sheetProtection algorithmName="SHA-512" hashValue="tLjHZ99dqtoNfeUHUKuu26aJFc4aYsZ+1oBlH8TMw+KCrnW4olNPHNiaKEtQiOivl6oQhCNyW2mHkaK2Tjevkg==" saltValue="0lTd/JpdP42U9pIJgqSIIQ==" spinCount="100000" sheet="1" objects="1" scenarios="1"/>
  <mergeCells count="5">
    <mergeCell ref="B39:B40"/>
    <mergeCell ref="B75:B76"/>
    <mergeCell ref="B111:B112"/>
    <mergeCell ref="B147:B148"/>
    <mergeCell ref="B196:B197"/>
  </mergeCells>
  <pageMargins left="0.35" right="0.15" top="0.75" bottom="0.75" header="0.3" footer="0.3"/>
  <pageSetup paperSize="9" firstPageNumber="215" orientation="portrait" useFirstPageNumber="1" r:id="rId1"/>
  <headerFooter>
    <oddFooter>&amp;L&amp;"Cambria,Bold"ISMS Kisumu -Particular Preliminaries&amp;C&amp;P&amp;R&amp;"Cambria,Bold"Costek Alma</oddFooter>
  </headerFooter>
  <rowBreaks count="5" manualBreakCount="5">
    <brk id="41" max="2" man="1"/>
    <brk id="77" max="2" man="1"/>
    <brk id="113" max="2" man="1"/>
    <brk id="149" max="2" man="1"/>
    <brk id="198" max="2" man="1"/>
  </rowBreaks>
  <ignoredErrors>
    <ignoredError sqref="C206:C21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80C21"/>
  </sheetPr>
  <dimension ref="A1:C444"/>
  <sheetViews>
    <sheetView view="pageBreakPreview" topLeftCell="A393" zoomScale="102" zoomScaleNormal="100" zoomScaleSheetLayoutView="102" workbookViewId="0">
      <selection activeCell="B404" sqref="B404"/>
    </sheetView>
  </sheetViews>
  <sheetFormatPr defaultRowHeight="14.4" x14ac:dyDescent="0.3"/>
  <cols>
    <col min="1" max="1" width="7.44140625" customWidth="1"/>
    <col min="2" max="2" width="71" customWidth="1"/>
    <col min="3" max="3" width="14" style="168" customWidth="1"/>
  </cols>
  <sheetData>
    <row r="1" spans="1:3" x14ac:dyDescent="0.3">
      <c r="A1" s="54" t="s">
        <v>16</v>
      </c>
      <c r="B1" s="55" t="s">
        <v>17</v>
      </c>
      <c r="C1" s="182" t="s">
        <v>345</v>
      </c>
    </row>
    <row r="2" spans="1:3" x14ac:dyDescent="0.3">
      <c r="A2" s="56"/>
      <c r="B2" s="57"/>
      <c r="C2" s="158"/>
    </row>
    <row r="3" spans="1:3" x14ac:dyDescent="0.3">
      <c r="A3" s="56"/>
      <c r="B3" s="58" t="s">
        <v>89</v>
      </c>
      <c r="C3" s="158"/>
    </row>
    <row r="4" spans="1:3" x14ac:dyDescent="0.3">
      <c r="A4" s="56"/>
      <c r="B4" s="57"/>
      <c r="C4" s="158"/>
    </row>
    <row r="5" spans="1:3" x14ac:dyDescent="0.3">
      <c r="A5" s="59" t="s">
        <v>20</v>
      </c>
      <c r="B5" s="60" t="s">
        <v>90</v>
      </c>
      <c r="C5" s="159"/>
    </row>
    <row r="6" spans="1:3" x14ac:dyDescent="0.3">
      <c r="A6" s="59"/>
      <c r="B6" s="61"/>
      <c r="C6" s="159"/>
    </row>
    <row r="7" spans="1:3" ht="39.6" x14ac:dyDescent="0.3">
      <c r="A7" s="59"/>
      <c r="B7" s="61" t="s">
        <v>637</v>
      </c>
      <c r="C7" s="159"/>
    </row>
    <row r="8" spans="1:3" x14ac:dyDescent="0.3">
      <c r="A8" s="59"/>
      <c r="B8" s="61"/>
      <c r="C8" s="159"/>
    </row>
    <row r="9" spans="1:3" ht="52.8" x14ac:dyDescent="0.3">
      <c r="A9" s="59"/>
      <c r="B9" s="61" t="s">
        <v>91</v>
      </c>
      <c r="C9" s="159"/>
    </row>
    <row r="10" spans="1:3" x14ac:dyDescent="0.3">
      <c r="A10" s="59"/>
      <c r="B10" s="61"/>
      <c r="C10" s="159"/>
    </row>
    <row r="11" spans="1:3" x14ac:dyDescent="0.3">
      <c r="A11" s="59" t="s">
        <v>25</v>
      </c>
      <c r="B11" s="60" t="s">
        <v>92</v>
      </c>
      <c r="C11" s="159"/>
    </row>
    <row r="12" spans="1:3" x14ac:dyDescent="0.3">
      <c r="A12" s="59"/>
      <c r="B12" s="60"/>
      <c r="C12" s="159"/>
    </row>
    <row r="13" spans="1:3" ht="39.6" x14ac:dyDescent="0.3">
      <c r="A13" s="59"/>
      <c r="B13" s="61" t="s">
        <v>93</v>
      </c>
      <c r="C13" s="159"/>
    </row>
    <row r="14" spans="1:3" x14ac:dyDescent="0.3">
      <c r="A14" s="59"/>
      <c r="B14" s="61"/>
      <c r="C14" s="159"/>
    </row>
    <row r="15" spans="1:3" x14ac:dyDescent="0.3">
      <c r="A15" s="59"/>
      <c r="B15" s="62" t="s">
        <v>94</v>
      </c>
      <c r="C15" s="159"/>
    </row>
    <row r="16" spans="1:3" x14ac:dyDescent="0.3">
      <c r="A16" s="59"/>
      <c r="B16" s="61"/>
      <c r="C16" s="159"/>
    </row>
    <row r="17" spans="1:3" x14ac:dyDescent="0.3">
      <c r="A17" s="59"/>
      <c r="B17" s="62" t="s">
        <v>95</v>
      </c>
      <c r="C17" s="159"/>
    </row>
    <row r="18" spans="1:3" x14ac:dyDescent="0.3">
      <c r="A18" s="59"/>
      <c r="B18" s="61"/>
      <c r="C18" s="159"/>
    </row>
    <row r="19" spans="1:3" x14ac:dyDescent="0.3">
      <c r="A19" s="59"/>
      <c r="B19" s="62" t="s">
        <v>96</v>
      </c>
      <c r="C19" s="159"/>
    </row>
    <row r="20" spans="1:3" x14ac:dyDescent="0.3">
      <c r="A20" s="59"/>
      <c r="B20" s="61"/>
      <c r="C20" s="159"/>
    </row>
    <row r="21" spans="1:3" x14ac:dyDescent="0.3">
      <c r="A21" s="59"/>
      <c r="B21" s="62" t="s">
        <v>97</v>
      </c>
      <c r="C21" s="159"/>
    </row>
    <row r="22" spans="1:3" x14ac:dyDescent="0.3">
      <c r="A22" s="59"/>
      <c r="B22" s="61"/>
      <c r="C22" s="159"/>
    </row>
    <row r="23" spans="1:3" x14ac:dyDescent="0.3">
      <c r="A23" s="59"/>
      <c r="B23" s="62" t="s">
        <v>98</v>
      </c>
      <c r="C23" s="159"/>
    </row>
    <row r="24" spans="1:3" x14ac:dyDescent="0.3">
      <c r="A24" s="59"/>
      <c r="B24" s="61"/>
      <c r="C24" s="159"/>
    </row>
    <row r="25" spans="1:3" x14ac:dyDescent="0.3">
      <c r="A25" s="59"/>
      <c r="B25" s="62" t="s">
        <v>99</v>
      </c>
      <c r="C25" s="159"/>
    </row>
    <row r="26" spans="1:3" x14ac:dyDescent="0.3">
      <c r="A26" s="59"/>
      <c r="B26" s="61"/>
      <c r="C26" s="159"/>
    </row>
    <row r="27" spans="1:3" x14ac:dyDescent="0.3">
      <c r="A27" s="59"/>
      <c r="B27" s="62" t="s">
        <v>100</v>
      </c>
      <c r="C27" s="159"/>
    </row>
    <row r="28" spans="1:3" x14ac:dyDescent="0.3">
      <c r="A28" s="59"/>
      <c r="B28" s="61"/>
      <c r="C28" s="159"/>
    </row>
    <row r="29" spans="1:3" x14ac:dyDescent="0.3">
      <c r="A29" s="59"/>
      <c r="B29" s="62" t="s">
        <v>101</v>
      </c>
      <c r="C29" s="159"/>
    </row>
    <row r="30" spans="1:3" x14ac:dyDescent="0.3">
      <c r="A30" s="59"/>
      <c r="B30" s="62" t="s">
        <v>102</v>
      </c>
      <c r="C30" s="159"/>
    </row>
    <row r="31" spans="1:3" x14ac:dyDescent="0.3">
      <c r="A31" s="59"/>
      <c r="B31" s="62" t="s">
        <v>103</v>
      </c>
      <c r="C31" s="159"/>
    </row>
    <row r="32" spans="1:3" x14ac:dyDescent="0.3">
      <c r="A32" s="59"/>
      <c r="B32" s="62"/>
      <c r="C32" s="159"/>
    </row>
    <row r="33" spans="1:3" x14ac:dyDescent="0.3">
      <c r="A33" s="59"/>
      <c r="B33" s="62" t="s">
        <v>104</v>
      </c>
      <c r="C33" s="159"/>
    </row>
    <row r="34" spans="1:3" x14ac:dyDescent="0.3">
      <c r="A34" s="59"/>
      <c r="B34" s="62" t="s">
        <v>105</v>
      </c>
      <c r="C34" s="159"/>
    </row>
    <row r="35" spans="1:3" x14ac:dyDescent="0.3">
      <c r="A35" s="59"/>
      <c r="B35" s="61"/>
      <c r="C35" s="159"/>
    </row>
    <row r="36" spans="1:3" x14ac:dyDescent="0.3">
      <c r="A36" s="59"/>
      <c r="B36" s="62" t="s">
        <v>106</v>
      </c>
      <c r="C36" s="159"/>
    </row>
    <row r="37" spans="1:3" x14ac:dyDescent="0.3">
      <c r="A37" s="59"/>
      <c r="B37" s="62"/>
      <c r="C37" s="159"/>
    </row>
    <row r="38" spans="1:3" x14ac:dyDescent="0.3">
      <c r="A38" s="59"/>
      <c r="B38" s="62" t="s">
        <v>107</v>
      </c>
      <c r="C38" s="159"/>
    </row>
    <row r="39" spans="1:3" x14ac:dyDescent="0.3">
      <c r="A39" s="59"/>
      <c r="B39" s="62"/>
      <c r="C39" s="159"/>
    </row>
    <row r="40" spans="1:3" x14ac:dyDescent="0.3">
      <c r="A40" s="59"/>
      <c r="B40" s="62"/>
      <c r="C40" s="159"/>
    </row>
    <row r="41" spans="1:3" x14ac:dyDescent="0.3">
      <c r="A41" s="59"/>
      <c r="B41" s="62"/>
      <c r="C41" s="159"/>
    </row>
    <row r="42" spans="1:3" x14ac:dyDescent="0.3">
      <c r="A42" s="59"/>
      <c r="B42" s="62"/>
      <c r="C42" s="159"/>
    </row>
    <row r="43" spans="1:3" x14ac:dyDescent="0.3">
      <c r="A43" s="1501"/>
      <c r="B43" s="1531" t="s">
        <v>108</v>
      </c>
      <c r="C43" s="1502"/>
    </row>
    <row r="44" spans="1:3" ht="15" thickBot="1" x14ac:dyDescent="0.35">
      <c r="A44" s="1503"/>
      <c r="B44" s="1532"/>
      <c r="C44" s="1504">
        <f>SUM(C2:C42)</f>
        <v>0</v>
      </c>
    </row>
    <row r="45" spans="1:3" ht="15" thickTop="1" x14ac:dyDescent="0.3">
      <c r="A45" s="63"/>
      <c r="B45" s="64"/>
      <c r="C45" s="161"/>
    </row>
    <row r="46" spans="1:3" ht="15" thickBot="1" x14ac:dyDescent="0.35">
      <c r="A46" s="65"/>
      <c r="B46" s="66"/>
      <c r="C46" s="162"/>
    </row>
    <row r="47" spans="1:3" ht="15" thickTop="1" x14ac:dyDescent="0.3">
      <c r="A47" s="222" t="s">
        <v>16</v>
      </c>
      <c r="B47" s="223" t="s">
        <v>17</v>
      </c>
      <c r="C47" s="224" t="s">
        <v>345</v>
      </c>
    </row>
    <row r="48" spans="1:3" x14ac:dyDescent="0.3">
      <c r="A48" s="59"/>
      <c r="B48" s="124"/>
      <c r="C48" s="159"/>
    </row>
    <row r="49" spans="1:3" x14ac:dyDescent="0.3">
      <c r="A49" s="59" t="s">
        <v>20</v>
      </c>
      <c r="B49" s="135" t="s">
        <v>424</v>
      </c>
      <c r="C49" s="159"/>
    </row>
    <row r="50" spans="1:3" x14ac:dyDescent="0.3">
      <c r="A50" s="59"/>
      <c r="B50" s="124"/>
      <c r="C50" s="159"/>
    </row>
    <row r="51" spans="1:3" ht="26.4" x14ac:dyDescent="0.3">
      <c r="A51" s="59"/>
      <c r="B51" s="124" t="s">
        <v>425</v>
      </c>
      <c r="C51" s="159"/>
    </row>
    <row r="52" spans="1:3" x14ac:dyDescent="0.3">
      <c r="A52" s="59"/>
      <c r="B52" s="124"/>
      <c r="C52" s="159"/>
    </row>
    <row r="53" spans="1:3" x14ac:dyDescent="0.3">
      <c r="A53" s="59"/>
      <c r="B53" s="123" t="s">
        <v>412</v>
      </c>
      <c r="C53" s="159"/>
    </row>
    <row r="54" spans="1:3" x14ac:dyDescent="0.3">
      <c r="A54" s="59"/>
      <c r="B54" s="124"/>
      <c r="C54" s="159"/>
    </row>
    <row r="55" spans="1:3" x14ac:dyDescent="0.3">
      <c r="A55" s="59"/>
      <c r="B55" s="124" t="s">
        <v>413</v>
      </c>
      <c r="C55" s="159"/>
    </row>
    <row r="56" spans="1:3" x14ac:dyDescent="0.3">
      <c r="A56" s="59"/>
      <c r="B56" s="124" t="s">
        <v>1313</v>
      </c>
      <c r="C56" s="159"/>
    </row>
    <row r="57" spans="1:3" x14ac:dyDescent="0.3">
      <c r="A57" s="59"/>
      <c r="B57" s="124" t="s">
        <v>1314</v>
      </c>
      <c r="C57" s="159"/>
    </row>
    <row r="58" spans="1:3" x14ac:dyDescent="0.3">
      <c r="A58" s="59"/>
      <c r="B58" s="124"/>
      <c r="C58" s="159"/>
    </row>
    <row r="59" spans="1:3" ht="26.4" x14ac:dyDescent="0.3">
      <c r="A59" s="59"/>
      <c r="B59" s="124" t="s">
        <v>414</v>
      </c>
      <c r="C59" s="159"/>
    </row>
    <row r="60" spans="1:3" x14ac:dyDescent="0.3">
      <c r="A60" s="59"/>
      <c r="B60" s="125"/>
      <c r="C60" s="159"/>
    </row>
    <row r="61" spans="1:3" x14ac:dyDescent="0.3">
      <c r="A61" s="59"/>
      <c r="B61" s="126" t="s">
        <v>415</v>
      </c>
      <c r="C61" s="159"/>
    </row>
    <row r="62" spans="1:3" x14ac:dyDescent="0.3">
      <c r="A62" s="59"/>
      <c r="B62" s="136"/>
      <c r="C62" s="159"/>
    </row>
    <row r="63" spans="1:3" x14ac:dyDescent="0.3">
      <c r="A63" s="59"/>
      <c r="B63" s="225" t="s">
        <v>427</v>
      </c>
      <c r="C63" s="159"/>
    </row>
    <row r="64" spans="1:3" x14ac:dyDescent="0.3">
      <c r="A64" s="59"/>
      <c r="B64" s="226" t="s">
        <v>428</v>
      </c>
      <c r="C64" s="159"/>
    </row>
    <row r="65" spans="1:3" x14ac:dyDescent="0.3">
      <c r="A65" s="59"/>
      <c r="B65" s="227" t="s">
        <v>429</v>
      </c>
      <c r="C65" s="159"/>
    </row>
    <row r="66" spans="1:3" x14ac:dyDescent="0.3">
      <c r="A66" s="59"/>
      <c r="B66" s="136"/>
      <c r="C66" s="159"/>
    </row>
    <row r="67" spans="1:3" x14ac:dyDescent="0.3">
      <c r="A67" s="59"/>
      <c r="B67" s="225" t="s">
        <v>426</v>
      </c>
      <c r="C67" s="159"/>
    </row>
    <row r="68" spans="1:3" x14ac:dyDescent="0.3">
      <c r="A68" s="59"/>
      <c r="B68" s="226" t="s">
        <v>416</v>
      </c>
      <c r="C68" s="159"/>
    </row>
    <row r="69" spans="1:3" x14ac:dyDescent="0.3">
      <c r="A69" s="59"/>
      <c r="B69" s="226" t="s">
        <v>1309</v>
      </c>
      <c r="C69" s="159"/>
    </row>
    <row r="70" spans="1:3" x14ac:dyDescent="0.3">
      <c r="A70" s="59"/>
      <c r="B70" s="227" t="s">
        <v>417</v>
      </c>
      <c r="C70" s="159"/>
    </row>
    <row r="71" spans="1:3" x14ac:dyDescent="0.3">
      <c r="A71" s="59"/>
      <c r="B71" s="228"/>
      <c r="C71" s="159"/>
    </row>
    <row r="72" spans="1:3" x14ac:dyDescent="0.3">
      <c r="A72" s="59"/>
      <c r="B72" s="225" t="s">
        <v>418</v>
      </c>
      <c r="C72" s="159"/>
    </row>
    <row r="73" spans="1:3" x14ac:dyDescent="0.3">
      <c r="A73" s="59"/>
      <c r="B73" s="226" t="s">
        <v>419</v>
      </c>
      <c r="C73" s="159"/>
    </row>
    <row r="74" spans="1:3" x14ac:dyDescent="0.3">
      <c r="A74" s="59"/>
      <c r="B74" s="226" t="s">
        <v>1308</v>
      </c>
      <c r="C74" s="159"/>
    </row>
    <row r="75" spans="1:3" x14ac:dyDescent="0.3">
      <c r="A75" s="59"/>
      <c r="B75" s="124" t="s">
        <v>420</v>
      </c>
      <c r="C75" s="159"/>
    </row>
    <row r="76" spans="1:3" x14ac:dyDescent="0.3">
      <c r="A76" s="59"/>
      <c r="B76" s="228"/>
      <c r="C76" s="159"/>
    </row>
    <row r="77" spans="1:3" x14ac:dyDescent="0.3">
      <c r="A77" s="59"/>
      <c r="B77" s="225" t="s">
        <v>421</v>
      </c>
      <c r="C77" s="159"/>
    </row>
    <row r="78" spans="1:3" x14ac:dyDescent="0.3">
      <c r="A78" s="59"/>
      <c r="B78" s="226" t="s">
        <v>422</v>
      </c>
      <c r="C78" s="159"/>
    </row>
    <row r="79" spans="1:3" x14ac:dyDescent="0.3">
      <c r="A79" s="59"/>
      <c r="B79" s="226" t="s">
        <v>1310</v>
      </c>
      <c r="C79" s="159"/>
    </row>
    <row r="80" spans="1:3" x14ac:dyDescent="0.3">
      <c r="A80" s="59"/>
      <c r="B80" s="226" t="s">
        <v>423</v>
      </c>
      <c r="C80" s="159"/>
    </row>
    <row r="81" spans="1:3" x14ac:dyDescent="0.3">
      <c r="A81" s="59"/>
      <c r="B81" s="226"/>
      <c r="C81" s="159"/>
    </row>
    <row r="82" spans="1:3" x14ac:dyDescent="0.3">
      <c r="A82" s="59"/>
      <c r="B82" s="225" t="s">
        <v>431</v>
      </c>
      <c r="C82" s="159"/>
    </row>
    <row r="83" spans="1:3" x14ac:dyDescent="0.3">
      <c r="A83" s="59"/>
      <c r="B83" s="226" t="s">
        <v>1312</v>
      </c>
      <c r="C83" s="159"/>
    </row>
    <row r="84" spans="1:3" x14ac:dyDescent="0.3">
      <c r="A84" s="59"/>
      <c r="B84" s="226" t="s">
        <v>1311</v>
      </c>
      <c r="C84" s="159"/>
    </row>
    <row r="85" spans="1:3" x14ac:dyDescent="0.3">
      <c r="A85" s="59"/>
      <c r="B85" s="226" t="s">
        <v>430</v>
      </c>
      <c r="C85" s="159"/>
    </row>
    <row r="86" spans="1:3" x14ac:dyDescent="0.3">
      <c r="A86" s="59"/>
      <c r="B86" s="226"/>
      <c r="C86" s="159"/>
    </row>
    <row r="87" spans="1:3" x14ac:dyDescent="0.3">
      <c r="A87" s="59"/>
      <c r="B87" s="226"/>
      <c r="C87" s="159"/>
    </row>
    <row r="88" spans="1:3" x14ac:dyDescent="0.3">
      <c r="A88" s="59"/>
      <c r="B88" s="226"/>
      <c r="C88" s="159"/>
    </row>
    <row r="89" spans="1:3" x14ac:dyDescent="0.3">
      <c r="A89" s="59"/>
      <c r="B89" s="226"/>
      <c r="C89" s="159"/>
    </row>
    <row r="90" spans="1:3" x14ac:dyDescent="0.3">
      <c r="A90" s="59"/>
      <c r="B90" s="226"/>
      <c r="C90" s="159"/>
    </row>
    <row r="91" spans="1:3" x14ac:dyDescent="0.3">
      <c r="A91" s="59"/>
      <c r="B91" s="229"/>
      <c r="C91" s="159"/>
    </row>
    <row r="92" spans="1:3" x14ac:dyDescent="0.3">
      <c r="A92" s="1501"/>
      <c r="B92" s="1531" t="s">
        <v>108</v>
      </c>
      <c r="C92" s="1502"/>
    </row>
    <row r="93" spans="1:3" ht="15" thickBot="1" x14ac:dyDescent="0.35">
      <c r="A93" s="1505"/>
      <c r="B93" s="1533"/>
      <c r="C93" s="1506">
        <f>SUM(C48:C91)</f>
        <v>0</v>
      </c>
    </row>
    <row r="94" spans="1:3" ht="15" thickTop="1" x14ac:dyDescent="0.3">
      <c r="A94" s="132"/>
      <c r="B94" s="133"/>
      <c r="C94" s="163"/>
    </row>
    <row r="95" spans="1:3" x14ac:dyDescent="0.3">
      <c r="A95" s="132"/>
      <c r="B95" s="133"/>
      <c r="C95" s="163"/>
    </row>
    <row r="96" spans="1:3" x14ac:dyDescent="0.3">
      <c r="A96" s="54" t="s">
        <v>16</v>
      </c>
      <c r="B96" s="55" t="s">
        <v>17</v>
      </c>
      <c r="C96" s="182" t="s">
        <v>345</v>
      </c>
    </row>
    <row r="97" spans="1:3" x14ac:dyDescent="0.3">
      <c r="A97" s="59"/>
      <c r="B97" s="67"/>
      <c r="C97" s="159"/>
    </row>
    <row r="98" spans="1:3" x14ac:dyDescent="0.3">
      <c r="A98" s="68" t="s">
        <v>20</v>
      </c>
      <c r="B98" s="69" t="s">
        <v>109</v>
      </c>
      <c r="C98" s="164"/>
    </row>
    <row r="99" spans="1:3" x14ac:dyDescent="0.3">
      <c r="A99" s="59"/>
      <c r="B99" s="61"/>
      <c r="C99" s="159"/>
    </row>
    <row r="100" spans="1:3" ht="105.6" x14ac:dyDescent="0.3">
      <c r="A100" s="59"/>
      <c r="B100" s="61" t="s">
        <v>110</v>
      </c>
      <c r="C100" s="159"/>
    </row>
    <row r="101" spans="1:3" x14ac:dyDescent="0.3">
      <c r="A101" s="59"/>
      <c r="B101" s="61"/>
      <c r="C101" s="159"/>
    </row>
    <row r="102" spans="1:3" x14ac:dyDescent="0.3">
      <c r="A102" s="59" t="s">
        <v>25</v>
      </c>
      <c r="B102" s="60" t="s">
        <v>432</v>
      </c>
      <c r="C102" s="159"/>
    </row>
    <row r="103" spans="1:3" x14ac:dyDescent="0.3">
      <c r="A103" s="59"/>
      <c r="B103" s="61"/>
      <c r="C103" s="159"/>
    </row>
    <row r="104" spans="1:3" x14ac:dyDescent="0.3">
      <c r="A104" s="59"/>
      <c r="B104" s="62" t="s">
        <v>111</v>
      </c>
      <c r="C104" s="159"/>
    </row>
    <row r="105" spans="1:3" x14ac:dyDescent="0.3">
      <c r="A105" s="59"/>
      <c r="B105" s="61"/>
      <c r="C105" s="159"/>
    </row>
    <row r="106" spans="1:3" ht="39.6" x14ac:dyDescent="0.3">
      <c r="A106" s="59"/>
      <c r="B106" s="61" t="s">
        <v>112</v>
      </c>
      <c r="C106" s="159"/>
    </row>
    <row r="107" spans="1:3" x14ac:dyDescent="0.3">
      <c r="A107" s="59"/>
      <c r="B107" s="70"/>
      <c r="C107" s="159"/>
    </row>
    <row r="108" spans="1:3" x14ac:dyDescent="0.3">
      <c r="A108" s="59"/>
      <c r="B108" s="134" t="s">
        <v>433</v>
      </c>
      <c r="C108" s="159"/>
    </row>
    <row r="109" spans="1:3" x14ac:dyDescent="0.3">
      <c r="A109" s="59"/>
      <c r="B109" s="124"/>
      <c r="C109" s="159"/>
    </row>
    <row r="110" spans="1:3" ht="26.4" x14ac:dyDescent="0.3">
      <c r="A110" s="59"/>
      <c r="B110" s="124" t="s">
        <v>434</v>
      </c>
      <c r="C110" s="159"/>
    </row>
    <row r="111" spans="1:3" x14ac:dyDescent="0.3">
      <c r="A111" s="59"/>
      <c r="B111" s="124"/>
      <c r="C111" s="159"/>
    </row>
    <row r="112" spans="1:3" x14ac:dyDescent="0.3">
      <c r="A112" s="59" t="s">
        <v>28</v>
      </c>
      <c r="B112" s="123" t="s">
        <v>539</v>
      </c>
      <c r="C112" s="159"/>
    </row>
    <row r="113" spans="1:3" x14ac:dyDescent="0.3">
      <c r="A113" s="59"/>
      <c r="B113" s="124"/>
      <c r="C113" s="159"/>
    </row>
    <row r="114" spans="1:3" ht="26.4" x14ac:dyDescent="0.3">
      <c r="A114" s="59"/>
      <c r="B114" s="124" t="s">
        <v>1315</v>
      </c>
      <c r="C114" s="1254">
        <v>41000</v>
      </c>
    </row>
    <row r="115" spans="1:3" x14ac:dyDescent="0.3">
      <c r="A115" s="59"/>
      <c r="B115" s="125"/>
      <c r="C115" s="159"/>
    </row>
    <row r="116" spans="1:3" x14ac:dyDescent="0.3">
      <c r="A116" s="59"/>
      <c r="B116" s="126"/>
      <c r="C116" s="159"/>
    </row>
    <row r="117" spans="1:3" x14ac:dyDescent="0.3">
      <c r="A117" s="59"/>
      <c r="B117" s="127"/>
      <c r="C117" s="159"/>
    </row>
    <row r="118" spans="1:3" x14ac:dyDescent="0.3">
      <c r="A118" s="59"/>
      <c r="B118" s="128"/>
      <c r="C118" s="159"/>
    </row>
    <row r="119" spans="1:3" x14ac:dyDescent="0.3">
      <c r="A119" s="59"/>
      <c r="B119" s="129"/>
      <c r="C119" s="159"/>
    </row>
    <row r="120" spans="1:3" x14ac:dyDescent="0.3">
      <c r="A120" s="59"/>
      <c r="B120" s="130"/>
      <c r="C120" s="159"/>
    </row>
    <row r="121" spans="1:3" x14ac:dyDescent="0.3">
      <c r="A121" s="59"/>
      <c r="B121" s="131"/>
      <c r="C121" s="159"/>
    </row>
    <row r="122" spans="1:3" x14ac:dyDescent="0.3">
      <c r="A122" s="59"/>
      <c r="B122" s="128"/>
      <c r="C122" s="159"/>
    </row>
    <row r="123" spans="1:3" x14ac:dyDescent="0.3">
      <c r="A123" s="59"/>
      <c r="B123" s="129"/>
      <c r="C123" s="159"/>
    </row>
    <row r="124" spans="1:3" x14ac:dyDescent="0.3">
      <c r="A124" s="59"/>
      <c r="B124" s="129"/>
      <c r="C124" s="159"/>
    </row>
    <row r="125" spans="1:3" x14ac:dyDescent="0.3">
      <c r="A125" s="59"/>
      <c r="B125" s="124"/>
      <c r="C125" s="159"/>
    </row>
    <row r="126" spans="1:3" x14ac:dyDescent="0.3">
      <c r="A126" s="59"/>
      <c r="B126" s="131"/>
      <c r="C126" s="159"/>
    </row>
    <row r="127" spans="1:3" x14ac:dyDescent="0.3">
      <c r="A127" s="59"/>
      <c r="B127" s="128"/>
      <c r="C127" s="159"/>
    </row>
    <row r="128" spans="1:3" x14ac:dyDescent="0.3">
      <c r="A128" s="59"/>
      <c r="B128" s="129"/>
      <c r="C128" s="159"/>
    </row>
    <row r="129" spans="1:3" x14ac:dyDescent="0.3">
      <c r="A129" s="59"/>
      <c r="B129" s="129"/>
      <c r="C129" s="159"/>
    </row>
    <row r="130" spans="1:3" x14ac:dyDescent="0.3">
      <c r="A130" s="59"/>
      <c r="B130" s="129"/>
      <c r="C130" s="159"/>
    </row>
    <row r="131" spans="1:3" x14ac:dyDescent="0.3">
      <c r="A131" s="59"/>
      <c r="B131" s="72"/>
      <c r="C131" s="159"/>
    </row>
    <row r="132" spans="1:3" x14ac:dyDescent="0.3">
      <c r="A132" s="1501"/>
      <c r="B132" s="1531" t="s">
        <v>108</v>
      </c>
      <c r="C132" s="1502"/>
    </row>
    <row r="133" spans="1:3" ht="15" thickBot="1" x14ac:dyDescent="0.35">
      <c r="A133" s="1503"/>
      <c r="B133" s="1532"/>
      <c r="C133" s="1507">
        <f>SUM(C97:C131)</f>
        <v>41000</v>
      </c>
    </row>
    <row r="134" spans="1:3" ht="15" thickTop="1" x14ac:dyDescent="0.3">
      <c r="A134" s="63"/>
      <c r="B134" s="64"/>
      <c r="C134" s="161"/>
    </row>
    <row r="135" spans="1:3" ht="15" thickBot="1" x14ac:dyDescent="0.35">
      <c r="A135" s="65"/>
      <c r="B135" s="66"/>
      <c r="C135" s="162"/>
    </row>
    <row r="136" spans="1:3" ht="15" thickTop="1" x14ac:dyDescent="0.3">
      <c r="A136" s="54" t="s">
        <v>16</v>
      </c>
      <c r="B136" s="55" t="s">
        <v>17</v>
      </c>
      <c r="C136" s="182" t="s">
        <v>345</v>
      </c>
    </row>
    <row r="137" spans="1:3" x14ac:dyDescent="0.3">
      <c r="A137" s="59"/>
      <c r="B137" s="72"/>
      <c r="C137" s="159"/>
    </row>
    <row r="138" spans="1:3" x14ac:dyDescent="0.3">
      <c r="A138" s="59"/>
      <c r="B138" s="70"/>
      <c r="C138" s="159"/>
    </row>
    <row r="139" spans="1:3" x14ac:dyDescent="0.3">
      <c r="A139" s="59" t="s">
        <v>20</v>
      </c>
      <c r="B139" s="71" t="s">
        <v>113</v>
      </c>
      <c r="C139" s="159"/>
    </row>
    <row r="140" spans="1:3" x14ac:dyDescent="0.3">
      <c r="A140" s="59"/>
      <c r="B140" s="70"/>
      <c r="C140" s="159"/>
    </row>
    <row r="141" spans="1:3" ht="39" customHeight="1" x14ac:dyDescent="0.3">
      <c r="A141" s="59"/>
      <c r="B141" s="183" t="s">
        <v>1317</v>
      </c>
      <c r="C141" s="122">
        <v>0</v>
      </c>
    </row>
    <row r="142" spans="1:3" x14ac:dyDescent="0.3">
      <c r="A142" s="56"/>
      <c r="B142" s="184"/>
      <c r="C142" s="158"/>
    </row>
    <row r="143" spans="1:3" x14ac:dyDescent="0.3">
      <c r="A143" s="59" t="s">
        <v>25</v>
      </c>
      <c r="B143" s="185" t="s">
        <v>114</v>
      </c>
      <c r="C143" s="158"/>
    </row>
    <row r="144" spans="1:3" x14ac:dyDescent="0.3">
      <c r="A144" s="59"/>
      <c r="B144" s="186"/>
      <c r="C144" s="158"/>
    </row>
    <row r="145" spans="1:3" ht="39.6" x14ac:dyDescent="0.3">
      <c r="A145" s="59"/>
      <c r="B145" s="187" t="s">
        <v>1316</v>
      </c>
      <c r="C145" s="122">
        <v>0</v>
      </c>
    </row>
    <row r="146" spans="1:3" x14ac:dyDescent="0.3">
      <c r="A146" s="56"/>
      <c r="B146" s="57"/>
      <c r="C146" s="122"/>
    </row>
    <row r="147" spans="1:3" x14ac:dyDescent="0.3">
      <c r="A147" s="59" t="s">
        <v>28</v>
      </c>
      <c r="B147" s="60" t="s">
        <v>115</v>
      </c>
      <c r="C147" s="122"/>
    </row>
    <row r="148" spans="1:3" x14ac:dyDescent="0.3">
      <c r="A148" s="59"/>
      <c r="B148" s="61"/>
      <c r="C148" s="122"/>
    </row>
    <row r="149" spans="1:3" ht="105.6" x14ac:dyDescent="0.3">
      <c r="A149" s="59"/>
      <c r="B149" s="61" t="s">
        <v>116</v>
      </c>
      <c r="C149" s="122">
        <v>0</v>
      </c>
    </row>
    <row r="150" spans="1:3" x14ac:dyDescent="0.3">
      <c r="A150" s="59"/>
      <c r="B150" s="61"/>
      <c r="C150" s="122"/>
    </row>
    <row r="151" spans="1:3" x14ac:dyDescent="0.3">
      <c r="A151" s="59" t="s">
        <v>31</v>
      </c>
      <c r="B151" s="60" t="s">
        <v>117</v>
      </c>
      <c r="C151" s="122"/>
    </row>
    <row r="152" spans="1:3" x14ac:dyDescent="0.3">
      <c r="A152" s="59"/>
      <c r="B152" s="70"/>
      <c r="C152" s="122"/>
    </row>
    <row r="153" spans="1:3" ht="66" x14ac:dyDescent="0.3">
      <c r="A153" s="59"/>
      <c r="B153" s="61" t="s">
        <v>118</v>
      </c>
      <c r="C153" s="122">
        <v>0</v>
      </c>
    </row>
    <row r="154" spans="1:3" x14ac:dyDescent="0.3">
      <c r="A154" s="59"/>
      <c r="B154" s="61"/>
      <c r="C154" s="159"/>
    </row>
    <row r="155" spans="1:3" x14ac:dyDescent="0.3">
      <c r="A155" s="59"/>
      <c r="B155" s="61"/>
      <c r="C155" s="159"/>
    </row>
    <row r="156" spans="1:3" x14ac:dyDescent="0.3">
      <c r="A156" s="59"/>
      <c r="B156" s="61"/>
      <c r="C156" s="159"/>
    </row>
    <row r="157" spans="1:3" x14ac:dyDescent="0.3">
      <c r="A157" s="59"/>
      <c r="B157" s="61"/>
      <c r="C157" s="159"/>
    </row>
    <row r="158" spans="1:3" x14ac:dyDescent="0.3">
      <c r="A158" s="59"/>
      <c r="B158" s="61"/>
      <c r="C158" s="159"/>
    </row>
    <row r="159" spans="1:3" x14ac:dyDescent="0.3">
      <c r="A159" s="59"/>
      <c r="B159" s="61"/>
      <c r="C159" s="159"/>
    </row>
    <row r="160" spans="1:3" x14ac:dyDescent="0.3">
      <c r="A160" s="59"/>
      <c r="B160" s="61"/>
      <c r="C160" s="159"/>
    </row>
    <row r="161" spans="1:3" x14ac:dyDescent="0.3">
      <c r="A161" s="59"/>
      <c r="B161" s="61"/>
      <c r="C161" s="159"/>
    </row>
    <row r="162" spans="1:3" x14ac:dyDescent="0.3">
      <c r="A162" s="59"/>
      <c r="B162" s="61"/>
      <c r="C162" s="159"/>
    </row>
    <row r="163" spans="1:3" x14ac:dyDescent="0.3">
      <c r="A163" s="59"/>
      <c r="B163" s="61"/>
      <c r="C163" s="159"/>
    </row>
    <row r="164" spans="1:3" x14ac:dyDescent="0.3">
      <c r="A164" s="59"/>
      <c r="B164" s="61"/>
      <c r="C164" s="159"/>
    </row>
    <row r="165" spans="1:3" x14ac:dyDescent="0.3">
      <c r="A165" s="59"/>
      <c r="B165" s="61"/>
      <c r="C165" s="159"/>
    </row>
    <row r="166" spans="1:3" x14ac:dyDescent="0.3">
      <c r="A166" s="59"/>
      <c r="B166" s="61"/>
      <c r="C166" s="159"/>
    </row>
    <row r="167" spans="1:3" x14ac:dyDescent="0.3">
      <c r="A167" s="59"/>
      <c r="B167" s="61"/>
      <c r="C167" s="159"/>
    </row>
    <row r="168" spans="1:3" x14ac:dyDescent="0.3">
      <c r="A168" s="59"/>
      <c r="B168" s="61"/>
      <c r="C168" s="159"/>
    </row>
    <row r="169" spans="1:3" x14ac:dyDescent="0.3">
      <c r="A169" s="59"/>
      <c r="B169" s="61"/>
      <c r="C169" s="159"/>
    </row>
    <row r="170" spans="1:3" x14ac:dyDescent="0.3">
      <c r="A170" s="1501"/>
      <c r="B170" s="1531" t="s">
        <v>108</v>
      </c>
      <c r="C170" s="1502"/>
    </row>
    <row r="171" spans="1:3" ht="15" thickBot="1" x14ac:dyDescent="0.35">
      <c r="A171" s="1503"/>
      <c r="B171" s="1532"/>
      <c r="C171" s="1504">
        <f>SUM(C137:C169)</f>
        <v>0</v>
      </c>
    </row>
    <row r="172" spans="1:3" ht="15" thickTop="1" x14ac:dyDescent="0.3">
      <c r="A172" s="63"/>
      <c r="B172" s="64"/>
      <c r="C172" s="161"/>
    </row>
    <row r="173" spans="1:3" ht="15" thickBot="1" x14ac:dyDescent="0.35">
      <c r="A173" s="65"/>
      <c r="B173" s="66"/>
      <c r="C173" s="162"/>
    </row>
    <row r="174" spans="1:3" ht="15" thickTop="1" x14ac:dyDescent="0.3">
      <c r="A174" s="54" t="s">
        <v>16</v>
      </c>
      <c r="B174" s="55" t="s">
        <v>17</v>
      </c>
      <c r="C174" s="182" t="s">
        <v>345</v>
      </c>
    </row>
    <row r="175" spans="1:3" x14ac:dyDescent="0.3">
      <c r="A175" s="59" t="s">
        <v>20</v>
      </c>
      <c r="B175" s="60" t="s">
        <v>119</v>
      </c>
      <c r="C175" s="159"/>
    </row>
    <row r="176" spans="1:3" x14ac:dyDescent="0.3">
      <c r="A176" s="59"/>
      <c r="B176" s="73"/>
      <c r="C176" s="159"/>
    </row>
    <row r="177" spans="1:3" ht="39.6" x14ac:dyDescent="0.3">
      <c r="A177" s="59"/>
      <c r="B177" s="61" t="s">
        <v>486</v>
      </c>
      <c r="C177" s="122">
        <v>0</v>
      </c>
    </row>
    <row r="178" spans="1:3" x14ac:dyDescent="0.3">
      <c r="A178" s="59"/>
      <c r="B178" s="61" t="s">
        <v>120</v>
      </c>
      <c r="C178" s="159"/>
    </row>
    <row r="179" spans="1:3" x14ac:dyDescent="0.3">
      <c r="A179" s="59" t="s">
        <v>25</v>
      </c>
      <c r="B179" s="60" t="s">
        <v>121</v>
      </c>
      <c r="C179" s="159"/>
    </row>
    <row r="180" spans="1:3" x14ac:dyDescent="0.3">
      <c r="A180" s="59"/>
      <c r="B180" s="61"/>
      <c r="C180" s="159"/>
    </row>
    <row r="181" spans="1:3" ht="66" x14ac:dyDescent="0.3">
      <c r="A181" s="59"/>
      <c r="B181" s="61" t="s">
        <v>122</v>
      </c>
      <c r="C181" s="122">
        <v>0</v>
      </c>
    </row>
    <row r="182" spans="1:3" x14ac:dyDescent="0.3">
      <c r="A182" s="59"/>
      <c r="B182" s="61"/>
      <c r="C182" s="122"/>
    </row>
    <row r="183" spans="1:3" x14ac:dyDescent="0.3">
      <c r="A183" s="59" t="s">
        <v>28</v>
      </c>
      <c r="B183" s="60" t="s">
        <v>123</v>
      </c>
      <c r="C183" s="122"/>
    </row>
    <row r="184" spans="1:3" x14ac:dyDescent="0.3">
      <c r="A184" s="59"/>
      <c r="B184" s="61"/>
      <c r="C184" s="122"/>
    </row>
    <row r="185" spans="1:3" ht="92.4" x14ac:dyDescent="0.3">
      <c r="A185" s="59"/>
      <c r="B185" s="61" t="s">
        <v>124</v>
      </c>
      <c r="C185" s="122">
        <v>0</v>
      </c>
    </row>
    <row r="186" spans="1:3" x14ac:dyDescent="0.3">
      <c r="A186" s="59"/>
      <c r="B186" s="61"/>
      <c r="C186" s="122"/>
    </row>
    <row r="187" spans="1:3" x14ac:dyDescent="0.3">
      <c r="A187" s="59" t="s">
        <v>31</v>
      </c>
      <c r="B187" s="60" t="s">
        <v>125</v>
      </c>
      <c r="C187" s="122"/>
    </row>
    <row r="188" spans="1:3" x14ac:dyDescent="0.3">
      <c r="A188" s="59"/>
      <c r="B188" s="61"/>
      <c r="C188" s="122"/>
    </row>
    <row r="189" spans="1:3" ht="66" x14ac:dyDescent="0.3">
      <c r="A189" s="59"/>
      <c r="B189" s="61" t="s">
        <v>126</v>
      </c>
      <c r="C189" s="122">
        <v>0</v>
      </c>
    </row>
    <row r="190" spans="1:3" x14ac:dyDescent="0.3">
      <c r="A190" s="59"/>
      <c r="B190" s="61"/>
      <c r="C190" s="122"/>
    </row>
    <row r="191" spans="1:3" x14ac:dyDescent="0.3">
      <c r="A191" s="59" t="s">
        <v>44</v>
      </c>
      <c r="B191" s="60" t="s">
        <v>127</v>
      </c>
      <c r="C191" s="122"/>
    </row>
    <row r="192" spans="1:3" x14ac:dyDescent="0.3">
      <c r="A192" s="59"/>
      <c r="B192" s="61"/>
      <c r="C192" s="122"/>
    </row>
    <row r="193" spans="1:3" ht="132" x14ac:dyDescent="0.3">
      <c r="A193" s="59"/>
      <c r="B193" s="61" t="s">
        <v>128</v>
      </c>
      <c r="C193" s="122"/>
    </row>
    <row r="194" spans="1:3" ht="52.8" x14ac:dyDescent="0.3">
      <c r="A194" s="59"/>
      <c r="B194" s="61" t="s">
        <v>129</v>
      </c>
      <c r="C194" s="122">
        <v>0</v>
      </c>
    </row>
    <row r="195" spans="1:3" x14ac:dyDescent="0.3">
      <c r="A195" s="59"/>
      <c r="B195" s="61"/>
      <c r="C195" s="159"/>
    </row>
    <row r="196" spans="1:3" x14ac:dyDescent="0.3">
      <c r="A196" s="1501"/>
      <c r="B196" s="1531" t="s">
        <v>108</v>
      </c>
      <c r="C196" s="1502"/>
    </row>
    <row r="197" spans="1:3" ht="15" thickBot="1" x14ac:dyDescent="0.35">
      <c r="A197" s="1503"/>
      <c r="B197" s="1532"/>
      <c r="C197" s="1508">
        <f>SUM(C175:C195)</f>
        <v>0</v>
      </c>
    </row>
    <row r="198" spans="1:3" ht="15" thickTop="1" x14ac:dyDescent="0.3">
      <c r="A198" s="63"/>
      <c r="B198" s="64"/>
      <c r="C198" s="161"/>
    </row>
    <row r="199" spans="1:3" ht="15" thickBot="1" x14ac:dyDescent="0.35">
      <c r="A199" s="65"/>
      <c r="B199" s="66"/>
      <c r="C199" s="162"/>
    </row>
    <row r="200" spans="1:3" ht="15" thickTop="1" x14ac:dyDescent="0.3">
      <c r="A200" s="54" t="s">
        <v>16</v>
      </c>
      <c r="B200" s="55" t="s">
        <v>17</v>
      </c>
      <c r="C200" s="182" t="s">
        <v>345</v>
      </c>
    </row>
    <row r="201" spans="1:3" x14ac:dyDescent="0.3">
      <c r="A201" s="59"/>
      <c r="B201" s="61"/>
      <c r="C201" s="159"/>
    </row>
    <row r="202" spans="1:3" x14ac:dyDescent="0.3">
      <c r="A202" s="59" t="s">
        <v>20</v>
      </c>
      <c r="B202" s="60" t="s">
        <v>130</v>
      </c>
      <c r="C202" s="159"/>
    </row>
    <row r="203" spans="1:3" x14ac:dyDescent="0.3">
      <c r="A203" s="59"/>
      <c r="B203" s="61"/>
      <c r="C203" s="159"/>
    </row>
    <row r="204" spans="1:3" ht="92.4" x14ac:dyDescent="0.3">
      <c r="A204" s="59"/>
      <c r="B204" s="61" t="s">
        <v>131</v>
      </c>
      <c r="C204" s="159"/>
    </row>
    <row r="205" spans="1:3" x14ac:dyDescent="0.3">
      <c r="A205" s="59"/>
      <c r="B205" s="61"/>
      <c r="C205" s="159"/>
    </row>
    <row r="206" spans="1:3" ht="105.6" x14ac:dyDescent="0.3">
      <c r="A206" s="59"/>
      <c r="B206" s="61" t="s">
        <v>132</v>
      </c>
      <c r="C206" s="159"/>
    </row>
    <row r="207" spans="1:3" x14ac:dyDescent="0.3">
      <c r="A207" s="59"/>
      <c r="B207" s="61"/>
      <c r="C207" s="159"/>
    </row>
    <row r="208" spans="1:3" ht="26.4" x14ac:dyDescent="0.3">
      <c r="A208" s="59"/>
      <c r="B208" s="61" t="s">
        <v>133</v>
      </c>
      <c r="C208" s="122">
        <v>0</v>
      </c>
    </row>
    <row r="209" spans="1:3" x14ac:dyDescent="0.3">
      <c r="A209" s="59"/>
      <c r="B209" s="61"/>
      <c r="C209" s="122"/>
    </row>
    <row r="210" spans="1:3" x14ac:dyDescent="0.3">
      <c r="A210" s="59" t="s">
        <v>25</v>
      </c>
      <c r="B210" s="60" t="s">
        <v>134</v>
      </c>
      <c r="C210" s="122"/>
    </row>
    <row r="211" spans="1:3" x14ac:dyDescent="0.3">
      <c r="A211" s="59"/>
      <c r="B211" s="70"/>
      <c r="C211" s="122"/>
    </row>
    <row r="212" spans="1:3" ht="92.4" x14ac:dyDescent="0.3">
      <c r="A212" s="59"/>
      <c r="B212" s="70" t="s">
        <v>499</v>
      </c>
      <c r="C212" s="122">
        <v>0</v>
      </c>
    </row>
    <row r="213" spans="1:3" x14ac:dyDescent="0.3">
      <c r="A213" s="59"/>
      <c r="B213" s="70"/>
      <c r="C213" s="122"/>
    </row>
    <row r="214" spans="1:3" x14ac:dyDescent="0.3">
      <c r="A214" s="59" t="s">
        <v>28</v>
      </c>
      <c r="B214" s="60" t="s">
        <v>135</v>
      </c>
      <c r="C214" s="122"/>
    </row>
    <row r="215" spans="1:3" x14ac:dyDescent="0.3">
      <c r="A215" s="59"/>
      <c r="B215" s="70"/>
      <c r="C215" s="122"/>
    </row>
    <row r="216" spans="1:3" ht="52.8" x14ac:dyDescent="0.3">
      <c r="A216" s="59"/>
      <c r="B216" s="70" t="s">
        <v>136</v>
      </c>
      <c r="C216" s="122">
        <v>0</v>
      </c>
    </row>
    <row r="217" spans="1:3" x14ac:dyDescent="0.3">
      <c r="A217" s="59"/>
      <c r="B217" s="70"/>
      <c r="C217" s="159"/>
    </row>
    <row r="218" spans="1:3" x14ac:dyDescent="0.3">
      <c r="A218" s="59"/>
      <c r="B218" s="70"/>
      <c r="C218" s="159"/>
    </row>
    <row r="219" spans="1:3" x14ac:dyDescent="0.3">
      <c r="A219" s="59"/>
      <c r="B219" s="70"/>
      <c r="C219" s="159"/>
    </row>
    <row r="220" spans="1:3" x14ac:dyDescent="0.3">
      <c r="A220" s="59"/>
      <c r="B220" s="70"/>
      <c r="C220" s="159"/>
    </row>
    <row r="221" spans="1:3" x14ac:dyDescent="0.3">
      <c r="A221" s="59"/>
      <c r="B221" s="70"/>
      <c r="C221" s="159"/>
    </row>
    <row r="222" spans="1:3" x14ac:dyDescent="0.3">
      <c r="A222" s="59"/>
      <c r="B222" s="70"/>
      <c r="C222" s="159"/>
    </row>
    <row r="223" spans="1:3" x14ac:dyDescent="0.3">
      <c r="A223" s="59"/>
      <c r="B223" s="70"/>
      <c r="C223" s="159"/>
    </row>
    <row r="224" spans="1:3" x14ac:dyDescent="0.3">
      <c r="A224" s="59"/>
      <c r="B224" s="70"/>
      <c r="C224" s="159"/>
    </row>
    <row r="225" spans="1:3" x14ac:dyDescent="0.3">
      <c r="A225" s="59"/>
      <c r="B225" s="70"/>
      <c r="C225" s="159"/>
    </row>
    <row r="226" spans="1:3" x14ac:dyDescent="0.3">
      <c r="A226" s="59"/>
      <c r="B226" s="70"/>
      <c r="C226" s="159"/>
    </row>
    <row r="227" spans="1:3" x14ac:dyDescent="0.3">
      <c r="A227" s="1501"/>
      <c r="B227" s="1531" t="s">
        <v>108</v>
      </c>
      <c r="C227" s="1502"/>
    </row>
    <row r="228" spans="1:3" ht="15" thickBot="1" x14ac:dyDescent="0.35">
      <c r="A228" s="1503"/>
      <c r="B228" s="1532"/>
      <c r="C228" s="1504">
        <f>SUM(C201:C226)</f>
        <v>0</v>
      </c>
    </row>
    <row r="229" spans="1:3" ht="15" thickTop="1" x14ac:dyDescent="0.3">
      <c r="A229" s="63"/>
      <c r="B229" s="64"/>
      <c r="C229" s="161"/>
    </row>
    <row r="230" spans="1:3" ht="15" thickBot="1" x14ac:dyDescent="0.35">
      <c r="A230" s="65"/>
      <c r="B230" s="66"/>
      <c r="C230" s="162"/>
    </row>
    <row r="231" spans="1:3" ht="15" thickTop="1" x14ac:dyDescent="0.3">
      <c r="A231" s="54" t="s">
        <v>16</v>
      </c>
      <c r="B231" s="55" t="s">
        <v>17</v>
      </c>
      <c r="C231" s="182" t="s">
        <v>345</v>
      </c>
    </row>
    <row r="232" spans="1:3" x14ac:dyDescent="0.3">
      <c r="A232" s="59"/>
      <c r="B232" s="61"/>
      <c r="C232" s="159"/>
    </row>
    <row r="233" spans="1:3" x14ac:dyDescent="0.3">
      <c r="A233" s="59"/>
      <c r="B233" s="61"/>
      <c r="C233" s="159"/>
    </row>
    <row r="234" spans="1:3" x14ac:dyDescent="0.3">
      <c r="A234" s="59" t="s">
        <v>20</v>
      </c>
      <c r="B234" s="71" t="s">
        <v>137</v>
      </c>
      <c r="C234" s="159"/>
    </row>
    <row r="235" spans="1:3" x14ac:dyDescent="0.3">
      <c r="A235" s="59"/>
      <c r="B235" s="70"/>
      <c r="C235" s="159"/>
    </row>
    <row r="236" spans="1:3" ht="66" x14ac:dyDescent="0.3">
      <c r="A236" s="59"/>
      <c r="B236" s="70" t="s">
        <v>138</v>
      </c>
      <c r="C236" s="122">
        <v>0</v>
      </c>
    </row>
    <row r="237" spans="1:3" x14ac:dyDescent="0.3">
      <c r="A237" s="59"/>
      <c r="B237" s="61"/>
      <c r="C237" s="122"/>
    </row>
    <row r="238" spans="1:3" x14ac:dyDescent="0.3">
      <c r="A238" s="59" t="s">
        <v>25</v>
      </c>
      <c r="B238" s="60" t="s">
        <v>139</v>
      </c>
      <c r="C238" s="122"/>
    </row>
    <row r="239" spans="1:3" x14ac:dyDescent="0.3">
      <c r="A239" s="59"/>
      <c r="B239" s="70"/>
      <c r="C239" s="122"/>
    </row>
    <row r="240" spans="1:3" ht="66" x14ac:dyDescent="0.3">
      <c r="A240" s="59"/>
      <c r="B240" s="70" t="s">
        <v>1318</v>
      </c>
      <c r="C240" s="122">
        <v>0</v>
      </c>
    </row>
    <row r="241" spans="1:3" x14ac:dyDescent="0.3">
      <c r="A241" s="59"/>
      <c r="B241" s="70"/>
      <c r="C241" s="122"/>
    </row>
    <row r="242" spans="1:3" x14ac:dyDescent="0.3">
      <c r="A242" s="59" t="s">
        <v>28</v>
      </c>
      <c r="B242" s="71" t="s">
        <v>140</v>
      </c>
      <c r="C242" s="122"/>
    </row>
    <row r="243" spans="1:3" x14ac:dyDescent="0.3">
      <c r="A243" s="59"/>
      <c r="B243" s="70"/>
      <c r="C243" s="122"/>
    </row>
    <row r="244" spans="1:3" ht="105.6" x14ac:dyDescent="0.3">
      <c r="A244" s="59"/>
      <c r="B244" s="70" t="s">
        <v>141</v>
      </c>
      <c r="C244" s="122">
        <v>0</v>
      </c>
    </row>
    <row r="245" spans="1:3" x14ac:dyDescent="0.3">
      <c r="A245" s="59"/>
      <c r="B245" s="61"/>
      <c r="C245" s="122"/>
    </row>
    <row r="246" spans="1:3" x14ac:dyDescent="0.3">
      <c r="A246" s="59" t="s">
        <v>31</v>
      </c>
      <c r="B246" s="71" t="s">
        <v>142</v>
      </c>
      <c r="C246" s="122"/>
    </row>
    <row r="247" spans="1:3" x14ac:dyDescent="0.3">
      <c r="A247" s="59"/>
      <c r="B247" s="70"/>
      <c r="C247" s="122"/>
    </row>
    <row r="248" spans="1:3" ht="52.8" x14ac:dyDescent="0.3">
      <c r="A248" s="59"/>
      <c r="B248" s="70" t="s">
        <v>143</v>
      </c>
      <c r="C248" s="122"/>
    </row>
    <row r="249" spans="1:3" x14ac:dyDescent="0.3">
      <c r="A249" s="59"/>
      <c r="B249" s="70"/>
      <c r="C249" s="122"/>
    </row>
    <row r="250" spans="1:3" x14ac:dyDescent="0.3">
      <c r="A250" s="59" t="s">
        <v>44</v>
      </c>
      <c r="B250" s="71" t="s">
        <v>144</v>
      </c>
      <c r="C250" s="122"/>
    </row>
    <row r="251" spans="1:3" x14ac:dyDescent="0.3">
      <c r="A251" s="59"/>
      <c r="B251" s="74"/>
      <c r="C251" s="122"/>
    </row>
    <row r="252" spans="1:3" ht="40.200000000000003" x14ac:dyDescent="0.3">
      <c r="A252" s="59"/>
      <c r="B252" s="75" t="s">
        <v>145</v>
      </c>
      <c r="C252" s="122">
        <v>0</v>
      </c>
    </row>
    <row r="253" spans="1:3" x14ac:dyDescent="0.3">
      <c r="A253" s="59"/>
      <c r="B253" s="75"/>
      <c r="C253" s="122"/>
    </row>
    <row r="254" spans="1:3" ht="66" x14ac:dyDescent="0.3">
      <c r="A254" s="59"/>
      <c r="B254" s="70" t="s">
        <v>146</v>
      </c>
      <c r="C254" s="122"/>
    </row>
    <row r="255" spans="1:3" x14ac:dyDescent="0.3">
      <c r="A255" s="59"/>
      <c r="B255" s="70"/>
      <c r="C255" s="122"/>
    </row>
    <row r="256" spans="1:3" x14ac:dyDescent="0.3">
      <c r="A256" s="59"/>
      <c r="B256" s="70"/>
      <c r="C256" s="122"/>
    </row>
    <row r="257" spans="1:3" x14ac:dyDescent="0.3">
      <c r="A257" s="1501"/>
      <c r="B257" s="1531" t="s">
        <v>108</v>
      </c>
      <c r="C257" s="1509"/>
    </row>
    <row r="258" spans="1:3" ht="15" thickBot="1" x14ac:dyDescent="0.35">
      <c r="A258" s="1503"/>
      <c r="B258" s="1532"/>
      <c r="C258" s="1504">
        <f>SUM(C232:C256)</f>
        <v>0</v>
      </c>
    </row>
    <row r="259" spans="1:3" ht="15" thickTop="1" x14ac:dyDescent="0.3">
      <c r="A259" s="63"/>
      <c r="B259" s="64"/>
      <c r="C259" s="161"/>
    </row>
    <row r="260" spans="1:3" ht="15" thickBot="1" x14ac:dyDescent="0.35">
      <c r="A260" s="65"/>
      <c r="B260" s="66"/>
      <c r="C260" s="162"/>
    </row>
    <row r="261" spans="1:3" ht="15" thickTop="1" x14ac:dyDescent="0.3">
      <c r="A261" s="54" t="s">
        <v>16</v>
      </c>
      <c r="B261" s="55" t="s">
        <v>17</v>
      </c>
      <c r="C261" s="182" t="s">
        <v>345</v>
      </c>
    </row>
    <row r="262" spans="1:3" x14ac:dyDescent="0.3">
      <c r="A262" s="59" t="s">
        <v>20</v>
      </c>
      <c r="B262" s="71" t="s">
        <v>147</v>
      </c>
      <c r="C262" s="165"/>
    </row>
    <row r="263" spans="1:3" ht="12" customHeight="1" x14ac:dyDescent="0.3">
      <c r="A263" s="59"/>
      <c r="B263" s="70"/>
      <c r="C263" s="159"/>
    </row>
    <row r="264" spans="1:3" ht="145.19999999999999" x14ac:dyDescent="0.3">
      <c r="A264" s="59"/>
      <c r="B264" s="70" t="s">
        <v>148</v>
      </c>
      <c r="C264" s="122"/>
    </row>
    <row r="265" spans="1:3" x14ac:dyDescent="0.3">
      <c r="A265" s="59"/>
      <c r="B265" s="70"/>
      <c r="C265" s="122"/>
    </row>
    <row r="266" spans="1:3" ht="39.6" x14ac:dyDescent="0.3">
      <c r="A266" s="59"/>
      <c r="B266" s="70" t="s">
        <v>149</v>
      </c>
      <c r="C266" s="122">
        <v>0</v>
      </c>
    </row>
    <row r="267" spans="1:3" ht="12.75" customHeight="1" x14ac:dyDescent="0.3">
      <c r="A267" s="59"/>
      <c r="B267" s="70"/>
      <c r="C267" s="122"/>
    </row>
    <row r="268" spans="1:3" x14ac:dyDescent="0.3">
      <c r="A268" s="59" t="s">
        <v>25</v>
      </c>
      <c r="B268" s="71" t="s">
        <v>150</v>
      </c>
      <c r="C268" s="122"/>
    </row>
    <row r="269" spans="1:3" ht="39.6" x14ac:dyDescent="0.3">
      <c r="A269" s="59"/>
      <c r="B269" s="70" t="s">
        <v>151</v>
      </c>
      <c r="C269" s="122">
        <v>0</v>
      </c>
    </row>
    <row r="270" spans="1:3" x14ac:dyDescent="0.3">
      <c r="A270" s="59"/>
      <c r="B270" s="67"/>
      <c r="C270" s="122"/>
    </row>
    <row r="271" spans="1:3" x14ac:dyDescent="0.3">
      <c r="A271" s="59" t="s">
        <v>28</v>
      </c>
      <c r="B271" s="71" t="s">
        <v>152</v>
      </c>
      <c r="C271" s="122"/>
    </row>
    <row r="272" spans="1:3" x14ac:dyDescent="0.3">
      <c r="A272" s="59"/>
      <c r="B272" s="70"/>
      <c r="C272" s="122"/>
    </row>
    <row r="273" spans="1:3" ht="52.8" x14ac:dyDescent="0.3">
      <c r="A273" s="59"/>
      <c r="B273" s="70" t="s">
        <v>153</v>
      </c>
      <c r="C273" s="122"/>
    </row>
    <row r="274" spans="1:3" ht="66" x14ac:dyDescent="0.3">
      <c r="A274" s="59"/>
      <c r="B274" s="70" t="s">
        <v>154</v>
      </c>
      <c r="C274" s="122">
        <v>0</v>
      </c>
    </row>
    <row r="275" spans="1:3" x14ac:dyDescent="0.3">
      <c r="A275" s="59"/>
      <c r="B275" s="70"/>
      <c r="C275" s="122"/>
    </row>
    <row r="276" spans="1:3" x14ac:dyDescent="0.3">
      <c r="A276" s="59" t="s">
        <v>31</v>
      </c>
      <c r="B276" s="71" t="s">
        <v>155</v>
      </c>
      <c r="C276" s="122"/>
    </row>
    <row r="277" spans="1:3" x14ac:dyDescent="0.3">
      <c r="A277" s="59"/>
      <c r="B277" s="70"/>
      <c r="C277" s="122"/>
    </row>
    <row r="278" spans="1:3" ht="39.6" x14ac:dyDescent="0.3">
      <c r="A278" s="59"/>
      <c r="B278" s="76" t="s">
        <v>156</v>
      </c>
      <c r="C278" s="122">
        <v>0</v>
      </c>
    </row>
    <row r="279" spans="1:3" ht="11.25" customHeight="1" x14ac:dyDescent="0.3">
      <c r="A279" s="59"/>
      <c r="B279" s="70"/>
      <c r="C279" s="122"/>
    </row>
    <row r="280" spans="1:3" x14ac:dyDescent="0.3">
      <c r="A280" s="59" t="s">
        <v>44</v>
      </c>
      <c r="B280" s="71" t="s">
        <v>157</v>
      </c>
      <c r="C280" s="122"/>
    </row>
    <row r="281" spans="1:3" ht="11.25" customHeight="1" x14ac:dyDescent="0.3">
      <c r="A281" s="59"/>
      <c r="B281" s="70"/>
      <c r="C281" s="122"/>
    </row>
    <row r="282" spans="1:3" ht="79.2" x14ac:dyDescent="0.3">
      <c r="A282" s="59"/>
      <c r="B282" s="70" t="s">
        <v>158</v>
      </c>
      <c r="C282" s="122">
        <v>0</v>
      </c>
    </row>
    <row r="283" spans="1:3" x14ac:dyDescent="0.3">
      <c r="A283" s="59"/>
      <c r="B283" s="70"/>
      <c r="C283" s="159"/>
    </row>
    <row r="284" spans="1:3" x14ac:dyDescent="0.3">
      <c r="A284" s="1501"/>
      <c r="B284" s="1531" t="s">
        <v>108</v>
      </c>
      <c r="C284" s="1502"/>
    </row>
    <row r="285" spans="1:3" ht="15" thickBot="1" x14ac:dyDescent="0.35">
      <c r="A285" s="1503"/>
      <c r="B285" s="1532"/>
      <c r="C285" s="1504">
        <f>SUM(C262:C283)</f>
        <v>0</v>
      </c>
    </row>
    <row r="286" spans="1:3" ht="15" thickTop="1" x14ac:dyDescent="0.3">
      <c r="A286" s="63"/>
      <c r="B286" s="64"/>
      <c r="C286" s="161"/>
    </row>
    <row r="287" spans="1:3" ht="15" thickBot="1" x14ac:dyDescent="0.35">
      <c r="A287" s="65"/>
      <c r="B287" s="66"/>
      <c r="C287" s="162"/>
    </row>
    <row r="288" spans="1:3" ht="15" thickTop="1" x14ac:dyDescent="0.3">
      <c r="A288" s="54" t="s">
        <v>16</v>
      </c>
      <c r="B288" s="55" t="s">
        <v>17</v>
      </c>
      <c r="C288" s="182" t="s">
        <v>345</v>
      </c>
    </row>
    <row r="289" spans="1:3" x14ac:dyDescent="0.3">
      <c r="A289" s="59" t="s">
        <v>20</v>
      </c>
      <c r="B289" s="71" t="s">
        <v>435</v>
      </c>
      <c r="C289" s="159"/>
    </row>
    <row r="290" spans="1:3" ht="66" x14ac:dyDescent="0.3">
      <c r="A290" s="59"/>
      <c r="B290" s="70" t="s">
        <v>436</v>
      </c>
      <c r="C290" s="122">
        <v>0</v>
      </c>
    </row>
    <row r="291" spans="1:3" ht="9.6" customHeight="1" x14ac:dyDescent="0.3">
      <c r="A291" s="59"/>
      <c r="B291" s="70"/>
      <c r="C291" s="122"/>
    </row>
    <row r="292" spans="1:3" x14ac:dyDescent="0.3">
      <c r="A292" s="59" t="s">
        <v>25</v>
      </c>
      <c r="B292" s="71" t="s">
        <v>159</v>
      </c>
      <c r="C292" s="122"/>
    </row>
    <row r="293" spans="1:3" ht="118.8" x14ac:dyDescent="0.3">
      <c r="A293" s="59"/>
      <c r="B293" s="70" t="s">
        <v>160</v>
      </c>
      <c r="C293" s="122">
        <v>0</v>
      </c>
    </row>
    <row r="294" spans="1:3" x14ac:dyDescent="0.3">
      <c r="A294" s="59"/>
      <c r="B294" s="70"/>
      <c r="C294" s="122"/>
    </row>
    <row r="295" spans="1:3" ht="52.8" x14ac:dyDescent="0.3">
      <c r="A295" s="59"/>
      <c r="B295" s="70" t="s">
        <v>161</v>
      </c>
      <c r="C295" s="122"/>
    </row>
    <row r="296" spans="1:3" x14ac:dyDescent="0.3">
      <c r="A296" s="59"/>
      <c r="B296" s="70"/>
      <c r="C296" s="122"/>
    </row>
    <row r="297" spans="1:3" x14ac:dyDescent="0.3">
      <c r="A297" s="59" t="s">
        <v>28</v>
      </c>
      <c r="B297" s="71" t="s">
        <v>162</v>
      </c>
      <c r="C297" s="122"/>
    </row>
    <row r="298" spans="1:3" ht="105.6" x14ac:dyDescent="0.3">
      <c r="A298" s="59"/>
      <c r="B298" s="70" t="s">
        <v>163</v>
      </c>
      <c r="C298" s="122">
        <v>0</v>
      </c>
    </row>
    <row r="299" spans="1:3" x14ac:dyDescent="0.3">
      <c r="A299" s="59"/>
      <c r="B299" s="70"/>
      <c r="C299" s="122"/>
    </row>
    <row r="300" spans="1:3" x14ac:dyDescent="0.3">
      <c r="A300" s="59" t="s">
        <v>31</v>
      </c>
      <c r="B300" s="71" t="s">
        <v>164</v>
      </c>
      <c r="C300" s="122"/>
    </row>
    <row r="301" spans="1:3" ht="105.6" x14ac:dyDescent="0.3">
      <c r="A301" s="59"/>
      <c r="B301" s="61" t="s">
        <v>165</v>
      </c>
      <c r="C301" s="122">
        <v>0</v>
      </c>
    </row>
    <row r="302" spans="1:3" x14ac:dyDescent="0.3">
      <c r="A302" s="59"/>
      <c r="B302" s="70"/>
      <c r="C302" s="122"/>
    </row>
    <row r="303" spans="1:3" x14ac:dyDescent="0.3">
      <c r="A303" s="59" t="s">
        <v>44</v>
      </c>
      <c r="B303" s="71" t="s">
        <v>166</v>
      </c>
      <c r="C303" s="122"/>
    </row>
    <row r="304" spans="1:3" ht="66" x14ac:dyDescent="0.3">
      <c r="A304" s="59"/>
      <c r="B304" s="70" t="s">
        <v>167</v>
      </c>
      <c r="C304" s="122">
        <v>0</v>
      </c>
    </row>
    <row r="305" spans="1:3" x14ac:dyDescent="0.3">
      <c r="A305" s="59"/>
      <c r="B305" s="70"/>
      <c r="C305" s="122"/>
    </row>
    <row r="306" spans="1:3" x14ac:dyDescent="0.3">
      <c r="A306" s="1501"/>
      <c r="B306" s="1531" t="s">
        <v>108</v>
      </c>
      <c r="C306" s="1502"/>
    </row>
    <row r="307" spans="1:3" ht="15" thickBot="1" x14ac:dyDescent="0.35">
      <c r="A307" s="1503"/>
      <c r="B307" s="1532"/>
      <c r="C307" s="1504">
        <f>SUM(C289:C305)</f>
        <v>0</v>
      </c>
    </row>
    <row r="308" spans="1:3" ht="15" thickTop="1" x14ac:dyDescent="0.3">
      <c r="A308" s="63"/>
      <c r="B308" s="64"/>
      <c r="C308" s="161"/>
    </row>
    <row r="309" spans="1:3" ht="15" thickBot="1" x14ac:dyDescent="0.35">
      <c r="A309" s="65"/>
      <c r="B309" s="66"/>
      <c r="C309" s="162"/>
    </row>
    <row r="310" spans="1:3" ht="15" thickTop="1" x14ac:dyDescent="0.3">
      <c r="A310" s="232" t="s">
        <v>16</v>
      </c>
      <c r="B310" s="233" t="s">
        <v>17</v>
      </c>
      <c r="C310" s="234" t="s">
        <v>345</v>
      </c>
    </row>
    <row r="311" spans="1:3" x14ac:dyDescent="0.3">
      <c r="A311" s="59"/>
      <c r="B311" s="70"/>
      <c r="C311" s="159"/>
    </row>
    <row r="312" spans="1:3" x14ac:dyDescent="0.3">
      <c r="A312" s="59"/>
      <c r="B312" s="70"/>
      <c r="C312" s="159"/>
    </row>
    <row r="313" spans="1:3" x14ac:dyDescent="0.3">
      <c r="A313" s="59" t="s">
        <v>20</v>
      </c>
      <c r="B313" s="71" t="s">
        <v>168</v>
      </c>
      <c r="C313" s="159"/>
    </row>
    <row r="314" spans="1:3" x14ac:dyDescent="0.3">
      <c r="A314" s="59"/>
      <c r="B314" s="70"/>
      <c r="C314" s="159"/>
    </row>
    <row r="315" spans="1:3" ht="105.6" x14ac:dyDescent="0.3">
      <c r="A315" s="59"/>
      <c r="B315" s="70" t="s">
        <v>169</v>
      </c>
      <c r="C315" s="122">
        <v>0</v>
      </c>
    </row>
    <row r="316" spans="1:3" x14ac:dyDescent="0.3">
      <c r="A316" s="59"/>
      <c r="B316" s="70"/>
      <c r="C316" s="159"/>
    </row>
    <row r="317" spans="1:3" x14ac:dyDescent="0.3">
      <c r="A317" s="59" t="s">
        <v>25</v>
      </c>
      <c r="B317" s="71" t="s">
        <v>170</v>
      </c>
      <c r="C317" s="159"/>
    </row>
    <row r="318" spans="1:3" x14ac:dyDescent="0.3">
      <c r="A318" s="59"/>
      <c r="B318" s="71"/>
      <c r="C318" s="159"/>
    </row>
    <row r="319" spans="1:3" ht="105.6" x14ac:dyDescent="0.3">
      <c r="A319" s="59"/>
      <c r="B319" s="70" t="s">
        <v>171</v>
      </c>
      <c r="C319" s="122">
        <v>0</v>
      </c>
    </row>
    <row r="320" spans="1:3" x14ac:dyDescent="0.3">
      <c r="A320" s="59"/>
      <c r="B320" s="70"/>
      <c r="C320" s="122"/>
    </row>
    <row r="321" spans="1:3" x14ac:dyDescent="0.3">
      <c r="A321" s="59" t="s">
        <v>28</v>
      </c>
      <c r="B321" s="71" t="s">
        <v>172</v>
      </c>
      <c r="C321" s="122"/>
    </row>
    <row r="322" spans="1:3" x14ac:dyDescent="0.3">
      <c r="A322" s="59"/>
      <c r="B322" s="70"/>
      <c r="C322" s="122"/>
    </row>
    <row r="323" spans="1:3" ht="118.8" x14ac:dyDescent="0.3">
      <c r="A323" s="59"/>
      <c r="B323" s="70" t="s">
        <v>173</v>
      </c>
      <c r="C323" s="122">
        <v>0</v>
      </c>
    </row>
    <row r="324" spans="1:3" x14ac:dyDescent="0.3">
      <c r="A324" s="59"/>
      <c r="B324" s="70"/>
      <c r="C324" s="122"/>
    </row>
    <row r="325" spans="1:3" x14ac:dyDescent="0.3">
      <c r="A325" s="59" t="s">
        <v>31</v>
      </c>
      <c r="B325" s="71" t="s">
        <v>174</v>
      </c>
      <c r="C325" s="122"/>
    </row>
    <row r="326" spans="1:3" x14ac:dyDescent="0.3">
      <c r="A326" s="59"/>
      <c r="B326" s="71"/>
      <c r="C326" s="122"/>
    </row>
    <row r="327" spans="1:3" ht="92.4" x14ac:dyDescent="0.3">
      <c r="A327" s="59"/>
      <c r="B327" s="70" t="s">
        <v>175</v>
      </c>
      <c r="C327" s="122">
        <v>0</v>
      </c>
    </row>
    <row r="328" spans="1:3" x14ac:dyDescent="0.3">
      <c r="A328" s="59"/>
      <c r="B328" s="71"/>
      <c r="C328" s="122"/>
    </row>
    <row r="329" spans="1:3" x14ac:dyDescent="0.3">
      <c r="A329" s="59"/>
      <c r="B329" s="71"/>
      <c r="C329" s="159"/>
    </row>
    <row r="330" spans="1:3" x14ac:dyDescent="0.3">
      <c r="A330" s="59"/>
      <c r="B330" s="70"/>
      <c r="C330" s="159"/>
    </row>
    <row r="331" spans="1:3" x14ac:dyDescent="0.3">
      <c r="A331" s="59"/>
      <c r="B331" s="70"/>
      <c r="C331" s="159"/>
    </row>
    <row r="332" spans="1:3" x14ac:dyDescent="0.3">
      <c r="A332" s="1501"/>
      <c r="B332" s="1531" t="s">
        <v>108</v>
      </c>
      <c r="C332" s="1502"/>
    </row>
    <row r="333" spans="1:3" ht="15" thickBot="1" x14ac:dyDescent="0.35">
      <c r="A333" s="1505"/>
      <c r="B333" s="1533"/>
      <c r="C333" s="1510">
        <f>SUM(C311:C331)</f>
        <v>0</v>
      </c>
    </row>
    <row r="334" spans="1:3" ht="15" thickTop="1" x14ac:dyDescent="0.3">
      <c r="A334" s="230"/>
      <c r="B334" s="231"/>
      <c r="C334" s="167"/>
    </row>
    <row r="335" spans="1:3" x14ac:dyDescent="0.3">
      <c r="A335" s="77"/>
      <c r="B335" s="78"/>
      <c r="C335" s="166"/>
    </row>
    <row r="336" spans="1:3" x14ac:dyDescent="0.3">
      <c r="A336" s="54" t="s">
        <v>16</v>
      </c>
      <c r="B336" s="55" t="s">
        <v>17</v>
      </c>
      <c r="C336" s="182" t="s">
        <v>345</v>
      </c>
    </row>
    <row r="337" spans="1:3" x14ac:dyDescent="0.3">
      <c r="A337" s="59"/>
      <c r="B337" s="67"/>
      <c r="C337" s="159"/>
    </row>
    <row r="338" spans="1:3" x14ac:dyDescent="0.3">
      <c r="A338" s="59" t="s">
        <v>20</v>
      </c>
      <c r="B338" s="71" t="s">
        <v>176</v>
      </c>
      <c r="C338" s="159"/>
    </row>
    <row r="339" spans="1:3" x14ac:dyDescent="0.3">
      <c r="A339" s="59"/>
      <c r="B339" s="70"/>
      <c r="C339" s="159"/>
    </row>
    <row r="340" spans="1:3" ht="92.4" x14ac:dyDescent="0.3">
      <c r="A340" s="59"/>
      <c r="B340" s="70" t="s">
        <v>177</v>
      </c>
      <c r="C340" s="122">
        <v>0</v>
      </c>
    </row>
    <row r="341" spans="1:3" x14ac:dyDescent="0.3">
      <c r="A341" s="59"/>
      <c r="B341" s="70"/>
      <c r="C341" s="122"/>
    </row>
    <row r="342" spans="1:3" x14ac:dyDescent="0.3">
      <c r="A342" s="59" t="s">
        <v>25</v>
      </c>
      <c r="B342" s="71" t="s">
        <v>178</v>
      </c>
      <c r="C342" s="122"/>
    </row>
    <row r="343" spans="1:3" ht="11.25" customHeight="1" x14ac:dyDescent="0.3">
      <c r="A343" s="59"/>
      <c r="B343" s="70"/>
      <c r="C343" s="122"/>
    </row>
    <row r="344" spans="1:3" ht="66" x14ac:dyDescent="0.3">
      <c r="A344" s="59"/>
      <c r="B344" s="70" t="s">
        <v>179</v>
      </c>
      <c r="C344" s="122">
        <v>0</v>
      </c>
    </row>
    <row r="345" spans="1:3" x14ac:dyDescent="0.3">
      <c r="A345" s="59"/>
      <c r="B345" s="70"/>
      <c r="C345" s="122"/>
    </row>
    <row r="346" spans="1:3" x14ac:dyDescent="0.3">
      <c r="A346" s="59" t="s">
        <v>28</v>
      </c>
      <c r="B346" s="71" t="s">
        <v>180</v>
      </c>
      <c r="C346" s="122"/>
    </row>
    <row r="347" spans="1:3" ht="10.5" customHeight="1" x14ac:dyDescent="0.3">
      <c r="A347" s="59"/>
      <c r="B347" s="70"/>
      <c r="C347" s="122"/>
    </row>
    <row r="348" spans="1:3" ht="52.8" x14ac:dyDescent="0.3">
      <c r="A348" s="59"/>
      <c r="B348" s="70" t="s">
        <v>181</v>
      </c>
      <c r="C348" s="122">
        <v>0</v>
      </c>
    </row>
    <row r="349" spans="1:3" x14ac:dyDescent="0.3">
      <c r="A349" s="59"/>
      <c r="B349" s="70"/>
      <c r="C349" s="122"/>
    </row>
    <row r="350" spans="1:3" x14ac:dyDescent="0.3">
      <c r="A350" s="59" t="s">
        <v>31</v>
      </c>
      <c r="B350" s="71" t="s">
        <v>182</v>
      </c>
      <c r="C350" s="122"/>
    </row>
    <row r="351" spans="1:3" ht="4.2" customHeight="1" x14ac:dyDescent="0.3">
      <c r="A351" s="59"/>
      <c r="B351" s="70"/>
      <c r="C351" s="122"/>
    </row>
    <row r="352" spans="1:3" ht="92.4" x14ac:dyDescent="0.3">
      <c r="A352" s="59"/>
      <c r="B352" s="70" t="s">
        <v>183</v>
      </c>
      <c r="C352" s="122">
        <v>0</v>
      </c>
    </row>
    <row r="353" spans="1:3" x14ac:dyDescent="0.3">
      <c r="A353" s="59"/>
      <c r="B353" s="70"/>
      <c r="C353" s="122"/>
    </row>
    <row r="354" spans="1:3" x14ac:dyDescent="0.3">
      <c r="A354" s="59" t="s">
        <v>44</v>
      </c>
      <c r="B354" s="71" t="s">
        <v>184</v>
      </c>
      <c r="C354" s="122"/>
    </row>
    <row r="355" spans="1:3" ht="5.4" customHeight="1" x14ac:dyDescent="0.3">
      <c r="A355" s="59"/>
      <c r="B355" s="70"/>
      <c r="C355" s="122"/>
    </row>
    <row r="356" spans="1:3" ht="26.4" x14ac:dyDescent="0.3">
      <c r="A356" s="59"/>
      <c r="B356" s="70" t="s">
        <v>1319</v>
      </c>
      <c r="C356" s="122">
        <v>0</v>
      </c>
    </row>
    <row r="357" spans="1:3" x14ac:dyDescent="0.3">
      <c r="A357" s="59"/>
      <c r="B357" s="70"/>
      <c r="C357" s="122"/>
    </row>
    <row r="358" spans="1:3" x14ac:dyDescent="0.3">
      <c r="A358" s="59" t="s">
        <v>56</v>
      </c>
      <c r="B358" s="71" t="s">
        <v>185</v>
      </c>
      <c r="C358" s="122"/>
    </row>
    <row r="359" spans="1:3" x14ac:dyDescent="0.3">
      <c r="A359" s="59"/>
      <c r="B359" s="70"/>
      <c r="C359" s="122"/>
    </row>
    <row r="360" spans="1:3" ht="92.4" x14ac:dyDescent="0.3">
      <c r="A360" s="59"/>
      <c r="B360" s="70" t="s">
        <v>186</v>
      </c>
      <c r="C360" s="122">
        <v>0</v>
      </c>
    </row>
    <row r="361" spans="1:3" x14ac:dyDescent="0.3">
      <c r="A361" s="59"/>
      <c r="B361" s="70"/>
      <c r="C361" s="159"/>
    </row>
    <row r="362" spans="1:3" x14ac:dyDescent="0.3">
      <c r="A362" s="1501"/>
      <c r="B362" s="1531" t="s">
        <v>108</v>
      </c>
      <c r="C362" s="1502"/>
    </row>
    <row r="363" spans="1:3" ht="15" thickBot="1" x14ac:dyDescent="0.35">
      <c r="A363" s="1503"/>
      <c r="B363" s="1532"/>
      <c r="C363" s="1510">
        <f>SUM(C337:C361)</f>
        <v>0</v>
      </c>
    </row>
    <row r="364" spans="1:3" ht="15" thickTop="1" x14ac:dyDescent="0.3">
      <c r="A364" s="63"/>
      <c r="B364" s="64"/>
      <c r="C364" s="161"/>
    </row>
    <row r="365" spans="1:3" ht="15" thickBot="1" x14ac:dyDescent="0.35">
      <c r="A365" s="65"/>
      <c r="B365" s="66"/>
      <c r="C365" s="162"/>
    </row>
    <row r="366" spans="1:3" ht="15" thickTop="1" x14ac:dyDescent="0.3">
      <c r="A366" s="54" t="s">
        <v>16</v>
      </c>
      <c r="B366" s="55" t="s">
        <v>17</v>
      </c>
      <c r="C366" s="182" t="s">
        <v>345</v>
      </c>
    </row>
    <row r="367" spans="1:3" x14ac:dyDescent="0.3">
      <c r="A367" s="59"/>
      <c r="B367" s="67"/>
      <c r="C367" s="159"/>
    </row>
    <row r="368" spans="1:3" x14ac:dyDescent="0.3">
      <c r="A368" s="59" t="s">
        <v>20</v>
      </c>
      <c r="B368" s="71" t="s">
        <v>187</v>
      </c>
      <c r="C368" s="159"/>
    </row>
    <row r="369" spans="1:3" ht="52.8" x14ac:dyDescent="0.3">
      <c r="A369" s="59"/>
      <c r="B369" s="70" t="s">
        <v>188</v>
      </c>
      <c r="C369" s="122">
        <v>0</v>
      </c>
    </row>
    <row r="370" spans="1:3" x14ac:dyDescent="0.3">
      <c r="A370" s="59"/>
      <c r="B370" s="67"/>
      <c r="C370" s="122"/>
    </row>
    <row r="371" spans="1:3" x14ac:dyDescent="0.3">
      <c r="A371" s="59" t="s">
        <v>25</v>
      </c>
      <c r="B371" s="71" t="s">
        <v>189</v>
      </c>
      <c r="C371" s="122"/>
    </row>
    <row r="372" spans="1:3" ht="52.8" x14ac:dyDescent="0.3">
      <c r="A372" s="59"/>
      <c r="B372" s="70" t="s">
        <v>190</v>
      </c>
      <c r="C372" s="122">
        <v>0</v>
      </c>
    </row>
    <row r="373" spans="1:3" x14ac:dyDescent="0.3">
      <c r="A373" s="59"/>
      <c r="B373" s="70"/>
      <c r="C373" s="122"/>
    </row>
    <row r="374" spans="1:3" x14ac:dyDescent="0.3">
      <c r="A374" s="59" t="s">
        <v>28</v>
      </c>
      <c r="B374" s="71" t="s">
        <v>191</v>
      </c>
      <c r="C374" s="122"/>
    </row>
    <row r="375" spans="1:3" ht="52.8" x14ac:dyDescent="0.3">
      <c r="A375" s="59"/>
      <c r="B375" s="79" t="s">
        <v>192</v>
      </c>
      <c r="C375" s="122"/>
    </row>
    <row r="376" spans="1:3" ht="88.5" customHeight="1" x14ac:dyDescent="0.3">
      <c r="A376" s="59"/>
      <c r="B376" s="79" t="s">
        <v>485</v>
      </c>
      <c r="C376" s="122"/>
    </row>
    <row r="377" spans="1:3" x14ac:dyDescent="0.3">
      <c r="A377" s="59"/>
      <c r="B377" s="79"/>
      <c r="C377" s="122"/>
    </row>
    <row r="378" spans="1:3" x14ac:dyDescent="0.3">
      <c r="A378" s="80"/>
      <c r="B378" s="81" t="s">
        <v>1483</v>
      </c>
      <c r="C378" s="122">
        <v>0</v>
      </c>
    </row>
    <row r="379" spans="1:3" x14ac:dyDescent="0.3">
      <c r="A379" s="80"/>
      <c r="B379" s="81"/>
      <c r="C379" s="122"/>
    </row>
    <row r="380" spans="1:3" x14ac:dyDescent="0.3">
      <c r="A380" s="59"/>
      <c r="B380" s="82" t="s">
        <v>193</v>
      </c>
      <c r="C380" s="122"/>
    </row>
    <row r="381" spans="1:3" x14ac:dyDescent="0.3">
      <c r="A381" s="59"/>
      <c r="B381" s="82"/>
      <c r="C381" s="122"/>
    </row>
    <row r="382" spans="1:3" ht="53.4" x14ac:dyDescent="0.3">
      <c r="A382" s="59"/>
      <c r="B382" s="83" t="s">
        <v>194</v>
      </c>
      <c r="C382" s="122"/>
    </row>
    <row r="383" spans="1:3" x14ac:dyDescent="0.3">
      <c r="A383" s="59"/>
      <c r="B383" s="83"/>
      <c r="C383" s="122"/>
    </row>
    <row r="384" spans="1:3" x14ac:dyDescent="0.3">
      <c r="A384" s="59" t="s">
        <v>31</v>
      </c>
      <c r="B384" s="71" t="s">
        <v>195</v>
      </c>
      <c r="C384" s="122"/>
    </row>
    <row r="385" spans="1:3" x14ac:dyDescent="0.3">
      <c r="A385" s="59"/>
      <c r="B385" s="71"/>
      <c r="C385" s="122"/>
    </row>
    <row r="386" spans="1:3" ht="92.4" x14ac:dyDescent="0.3">
      <c r="A386" s="59"/>
      <c r="B386" s="70" t="s">
        <v>196</v>
      </c>
      <c r="C386" s="122">
        <v>0</v>
      </c>
    </row>
    <row r="387" spans="1:3" x14ac:dyDescent="0.3">
      <c r="A387" s="59"/>
      <c r="B387" s="70"/>
      <c r="C387" s="122"/>
    </row>
    <row r="388" spans="1:3" x14ac:dyDescent="0.3">
      <c r="A388" s="59" t="s">
        <v>44</v>
      </c>
      <c r="B388" s="71" t="s">
        <v>197</v>
      </c>
      <c r="C388" s="122"/>
    </row>
    <row r="389" spans="1:3" ht="39.6" x14ac:dyDescent="0.3">
      <c r="A389" s="59"/>
      <c r="B389" s="70" t="s">
        <v>198</v>
      </c>
      <c r="C389" s="122">
        <v>0</v>
      </c>
    </row>
    <row r="390" spans="1:3" x14ac:dyDescent="0.3">
      <c r="A390" s="59"/>
      <c r="B390" s="70"/>
      <c r="C390" s="159"/>
    </row>
    <row r="391" spans="1:3" x14ac:dyDescent="0.3">
      <c r="A391" s="1501"/>
      <c r="B391" s="1531" t="s">
        <v>108</v>
      </c>
      <c r="C391" s="1502"/>
    </row>
    <row r="392" spans="1:3" ht="15" thickBot="1" x14ac:dyDescent="0.35">
      <c r="A392" s="1503"/>
      <c r="B392" s="1532"/>
      <c r="C392" s="1510">
        <f>SUM(C367:C390)</f>
        <v>0</v>
      </c>
    </row>
    <row r="393" spans="1:3" ht="15" thickTop="1" x14ac:dyDescent="0.3">
      <c r="A393" s="63"/>
      <c r="B393" s="64"/>
      <c r="C393" s="161"/>
    </row>
    <row r="394" spans="1:3" ht="15" thickBot="1" x14ac:dyDescent="0.35">
      <c r="A394" s="65"/>
      <c r="B394" s="66"/>
      <c r="C394" s="162"/>
    </row>
    <row r="395" spans="1:3" ht="15" thickTop="1" x14ac:dyDescent="0.3">
      <c r="A395" s="54" t="s">
        <v>16</v>
      </c>
      <c r="B395" s="55" t="s">
        <v>17</v>
      </c>
      <c r="C395" s="182" t="s">
        <v>345</v>
      </c>
    </row>
    <row r="396" spans="1:3" x14ac:dyDescent="0.3">
      <c r="A396" s="59"/>
      <c r="B396" s="67"/>
      <c r="C396" s="159"/>
    </row>
    <row r="397" spans="1:3" x14ac:dyDescent="0.3">
      <c r="A397" s="59"/>
      <c r="B397" s="67"/>
      <c r="C397" s="159"/>
    </row>
    <row r="398" spans="1:3" x14ac:dyDescent="0.3">
      <c r="A398" s="59"/>
      <c r="B398" s="84" t="s">
        <v>1320</v>
      </c>
      <c r="C398" s="159"/>
    </row>
    <row r="399" spans="1:3" x14ac:dyDescent="0.3">
      <c r="A399" s="59"/>
      <c r="B399" s="61"/>
      <c r="C399" s="159"/>
    </row>
    <row r="400" spans="1:3" x14ac:dyDescent="0.3">
      <c r="A400" s="59"/>
      <c r="B400" s="73" t="s">
        <v>1458</v>
      </c>
      <c r="C400" s="1251">
        <f>$C$44</f>
        <v>0</v>
      </c>
    </row>
    <row r="401" spans="1:3" x14ac:dyDescent="0.3">
      <c r="A401" s="59"/>
      <c r="B401" s="73" t="s">
        <v>1459</v>
      </c>
      <c r="C401" s="1251">
        <f>$C$93</f>
        <v>0</v>
      </c>
    </row>
    <row r="402" spans="1:3" x14ac:dyDescent="0.3">
      <c r="A402" s="59"/>
      <c r="B402" s="73" t="s">
        <v>1460</v>
      </c>
      <c r="C402" s="1251">
        <f>$C$133</f>
        <v>41000</v>
      </c>
    </row>
    <row r="403" spans="1:3" x14ac:dyDescent="0.3">
      <c r="A403" s="59"/>
      <c r="B403" s="73" t="s">
        <v>1461</v>
      </c>
      <c r="C403" s="1251">
        <f>$C$171</f>
        <v>0</v>
      </c>
    </row>
    <row r="404" spans="1:3" x14ac:dyDescent="0.3">
      <c r="A404" s="59"/>
      <c r="B404" s="73" t="s">
        <v>1462</v>
      </c>
      <c r="C404" s="1251">
        <f>$C$197</f>
        <v>0</v>
      </c>
    </row>
    <row r="405" spans="1:3" x14ac:dyDescent="0.3">
      <c r="A405" s="59"/>
      <c r="B405" s="73" t="s">
        <v>1463</v>
      </c>
      <c r="C405" s="1251">
        <f>$C$228</f>
        <v>0</v>
      </c>
    </row>
    <row r="406" spans="1:3" x14ac:dyDescent="0.3">
      <c r="A406" s="59"/>
      <c r="B406" s="73" t="s">
        <v>1464</v>
      </c>
      <c r="C406" s="1251">
        <f>$C$258</f>
        <v>0</v>
      </c>
    </row>
    <row r="407" spans="1:3" x14ac:dyDescent="0.3">
      <c r="A407" s="59"/>
      <c r="B407" s="73" t="s">
        <v>1489</v>
      </c>
      <c r="C407" s="1251">
        <f>$C$285</f>
        <v>0</v>
      </c>
    </row>
    <row r="408" spans="1:3" x14ac:dyDescent="0.3">
      <c r="A408" s="59"/>
      <c r="B408" s="73" t="s">
        <v>1490</v>
      </c>
      <c r="C408" s="1251">
        <f>$C$307</f>
        <v>0</v>
      </c>
    </row>
    <row r="409" spans="1:3" x14ac:dyDescent="0.3">
      <c r="A409" s="59"/>
      <c r="B409" s="73" t="s">
        <v>1491</v>
      </c>
      <c r="C409" s="1251">
        <f>$C$333</f>
        <v>0</v>
      </c>
    </row>
    <row r="410" spans="1:3" x14ac:dyDescent="0.3">
      <c r="A410" s="59"/>
      <c r="B410" s="73" t="s">
        <v>1492</v>
      </c>
      <c r="C410" s="1251">
        <f>$C$363</f>
        <v>0</v>
      </c>
    </row>
    <row r="411" spans="1:3" x14ac:dyDescent="0.3">
      <c r="A411" s="59"/>
      <c r="B411" s="73" t="s">
        <v>1493</v>
      </c>
      <c r="C411" s="1251">
        <f>$C$392</f>
        <v>0</v>
      </c>
    </row>
    <row r="412" spans="1:3" x14ac:dyDescent="0.3">
      <c r="A412" s="85"/>
      <c r="B412" s="73"/>
      <c r="C412" s="1251"/>
    </row>
    <row r="413" spans="1:3" x14ac:dyDescent="0.3">
      <c r="A413" s="85"/>
      <c r="B413" s="73"/>
      <c r="C413" s="1251"/>
    </row>
    <row r="414" spans="1:3" x14ac:dyDescent="0.3">
      <c r="A414" s="85"/>
      <c r="B414" s="73"/>
      <c r="C414" s="1251"/>
    </row>
    <row r="415" spans="1:3" x14ac:dyDescent="0.3">
      <c r="A415" s="85"/>
      <c r="B415" s="73"/>
      <c r="C415" s="1251"/>
    </row>
    <row r="416" spans="1:3" x14ac:dyDescent="0.3">
      <c r="A416" s="85"/>
      <c r="B416" s="73"/>
      <c r="C416" s="1251"/>
    </row>
    <row r="417" spans="1:3" x14ac:dyDescent="0.3">
      <c r="A417" s="85"/>
      <c r="B417" s="73"/>
      <c r="C417" s="1251"/>
    </row>
    <row r="418" spans="1:3" x14ac:dyDescent="0.3">
      <c r="A418" s="85"/>
      <c r="B418" s="73"/>
      <c r="C418" s="1251"/>
    </row>
    <row r="419" spans="1:3" x14ac:dyDescent="0.3">
      <c r="A419" s="85"/>
      <c r="B419" s="73"/>
      <c r="C419" s="1251"/>
    </row>
    <row r="420" spans="1:3" x14ac:dyDescent="0.3">
      <c r="A420" s="85"/>
      <c r="B420" s="73"/>
      <c r="C420" s="1251"/>
    </row>
    <row r="421" spans="1:3" x14ac:dyDescent="0.3">
      <c r="A421" s="85"/>
      <c r="B421" s="73"/>
      <c r="C421" s="1251"/>
    </row>
    <row r="422" spans="1:3" x14ac:dyDescent="0.3">
      <c r="A422" s="85"/>
      <c r="B422" s="73"/>
      <c r="C422" s="1251"/>
    </row>
    <row r="423" spans="1:3" x14ac:dyDescent="0.3">
      <c r="A423" s="85"/>
      <c r="B423" s="73"/>
      <c r="C423" s="1251"/>
    </row>
    <row r="424" spans="1:3" x14ac:dyDescent="0.3">
      <c r="A424" s="85"/>
      <c r="B424" s="73"/>
      <c r="C424" s="1251"/>
    </row>
    <row r="425" spans="1:3" x14ac:dyDescent="0.3">
      <c r="A425" s="85"/>
      <c r="B425" s="73"/>
      <c r="C425" s="1251"/>
    </row>
    <row r="426" spans="1:3" x14ac:dyDescent="0.3">
      <c r="A426" s="85"/>
      <c r="B426" s="73"/>
      <c r="C426" s="1251"/>
    </row>
    <row r="427" spans="1:3" x14ac:dyDescent="0.3">
      <c r="A427" s="85"/>
      <c r="B427" s="86"/>
      <c r="C427" s="159"/>
    </row>
    <row r="428" spans="1:3" x14ac:dyDescent="0.3">
      <c r="A428" s="85"/>
      <c r="B428" s="86"/>
      <c r="C428" s="159"/>
    </row>
    <row r="429" spans="1:3" x14ac:dyDescent="0.3">
      <c r="A429" s="85"/>
      <c r="B429" s="86"/>
      <c r="C429" s="159"/>
    </row>
    <row r="430" spans="1:3" x14ac:dyDescent="0.3">
      <c r="A430" s="85"/>
      <c r="B430" s="86"/>
      <c r="C430" s="159"/>
    </row>
    <row r="431" spans="1:3" x14ac:dyDescent="0.3">
      <c r="A431" s="85"/>
      <c r="B431" s="86"/>
      <c r="C431" s="159"/>
    </row>
    <row r="432" spans="1:3" x14ac:dyDescent="0.3">
      <c r="A432" s="85"/>
      <c r="B432" s="86"/>
      <c r="C432" s="159"/>
    </row>
    <row r="433" spans="1:3" x14ac:dyDescent="0.3">
      <c r="A433" s="85"/>
      <c r="B433" s="86"/>
      <c r="C433" s="159"/>
    </row>
    <row r="434" spans="1:3" x14ac:dyDescent="0.3">
      <c r="A434" s="85"/>
      <c r="B434" s="86"/>
      <c r="C434" s="159"/>
    </row>
    <row r="435" spans="1:3" x14ac:dyDescent="0.3">
      <c r="A435" s="85"/>
      <c r="B435" s="86"/>
      <c r="C435" s="159"/>
    </row>
    <row r="436" spans="1:3" x14ac:dyDescent="0.3">
      <c r="A436" s="85"/>
      <c r="B436" s="86"/>
      <c r="C436" s="159"/>
    </row>
    <row r="437" spans="1:3" x14ac:dyDescent="0.3">
      <c r="A437" s="85"/>
      <c r="B437" s="86"/>
      <c r="C437" s="159"/>
    </row>
    <row r="438" spans="1:3" x14ac:dyDescent="0.3">
      <c r="A438" s="85"/>
      <c r="B438" s="86"/>
      <c r="C438" s="159"/>
    </row>
    <row r="439" spans="1:3" x14ac:dyDescent="0.3">
      <c r="A439" s="85"/>
      <c r="B439" s="86"/>
      <c r="C439" s="159"/>
    </row>
    <row r="440" spans="1:3" x14ac:dyDescent="0.3">
      <c r="A440" s="85"/>
      <c r="B440" s="86"/>
      <c r="C440" s="159"/>
    </row>
    <row r="441" spans="1:3" x14ac:dyDescent="0.3">
      <c r="A441" s="85"/>
      <c r="B441" s="86"/>
      <c r="C441" s="159"/>
    </row>
    <row r="442" spans="1:3" x14ac:dyDescent="0.3">
      <c r="A442" s="87"/>
      <c r="B442" s="88"/>
      <c r="C442" s="160"/>
    </row>
    <row r="443" spans="1:3" ht="27" thickBot="1" x14ac:dyDescent="0.35">
      <c r="A443" s="1511"/>
      <c r="B443" s="1512" t="s">
        <v>199</v>
      </c>
      <c r="C443" s="1513">
        <f>SUM(C396:C442)</f>
        <v>41000</v>
      </c>
    </row>
    <row r="444" spans="1:3" ht="15" thickTop="1" x14ac:dyDescent="0.3">
      <c r="A444" s="74"/>
      <c r="B444" s="89"/>
      <c r="C444" s="167"/>
    </row>
  </sheetData>
  <sheetProtection algorithmName="SHA-512" hashValue="dnhqlk+JFCzByDymRDJxIH0ZQ7K5/4Z7O4rYiivWqVJtqLTuO2eW5vl7hWQwqom93bxeUMFE+zx00Wj03BboCA==" saltValue="SNmDXcTr3Jon/6AEFTH4uQ==" spinCount="100000" sheet="1" objects="1" scenarios="1"/>
  <mergeCells count="12">
    <mergeCell ref="B43:B44"/>
    <mergeCell ref="B132:B133"/>
    <mergeCell ref="B170:B171"/>
    <mergeCell ref="B196:B197"/>
    <mergeCell ref="B92:B93"/>
    <mergeCell ref="B362:B363"/>
    <mergeCell ref="B391:B392"/>
    <mergeCell ref="B227:B228"/>
    <mergeCell ref="B257:B258"/>
    <mergeCell ref="B284:B285"/>
    <mergeCell ref="B306:B307"/>
    <mergeCell ref="B332:B333"/>
  </mergeCells>
  <pageMargins left="0.75" right="0.25" top="0.75" bottom="0.75" header="0.3" footer="0.5"/>
  <pageSetup paperSize="9" scale="97" firstPageNumber="221" orientation="portrait" useFirstPageNumber="1" r:id="rId1"/>
  <headerFooter>
    <oddFooter>&amp;L&amp;"Cambria,Bold"ISMS Kisumu -General Preliminaries&amp;C&amp;P&amp;R&amp;"Cambria,Bold"Costek Alma</oddFooter>
  </headerFooter>
  <rowBreaks count="12" manualBreakCount="12">
    <brk id="45" max="4" man="1"/>
    <brk id="94" max="4" man="1"/>
    <brk id="134" max="4" man="1"/>
    <brk id="172" max="4" man="1"/>
    <brk id="198" max="2" man="1"/>
    <brk id="229" max="2" man="1"/>
    <brk id="259" max="2" man="1"/>
    <brk id="286" max="2" man="1"/>
    <brk id="308" max="2" man="1"/>
    <brk id="334" max="2" man="1"/>
    <brk id="364" max="2" man="1"/>
    <brk id="393"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80C21"/>
  </sheetPr>
  <dimension ref="A1:E19"/>
  <sheetViews>
    <sheetView view="pageBreakPreview" zoomScale="96" zoomScaleNormal="100" zoomScaleSheetLayoutView="96" workbookViewId="0">
      <selection activeCell="B23" sqref="B23"/>
    </sheetView>
  </sheetViews>
  <sheetFormatPr defaultRowHeight="14.4" x14ac:dyDescent="0.3"/>
  <cols>
    <col min="1" max="1" width="5.33203125" bestFit="1" customWidth="1"/>
    <col min="2" max="2" width="62.88671875" customWidth="1"/>
    <col min="3" max="3" width="5.44140625" customWidth="1"/>
    <col min="4" max="4" width="1.88671875" customWidth="1"/>
    <col min="5" max="5" width="12.6640625" style="145" bestFit="1" customWidth="1"/>
  </cols>
  <sheetData>
    <row r="1" spans="1:5" x14ac:dyDescent="0.3">
      <c r="A1" s="235" t="s">
        <v>1325</v>
      </c>
    </row>
    <row r="2" spans="1:5" x14ac:dyDescent="0.3">
      <c r="A2" s="235" t="s">
        <v>1324</v>
      </c>
    </row>
    <row r="3" spans="1:5" x14ac:dyDescent="0.3">
      <c r="A3" s="238"/>
    </row>
    <row r="4" spans="1:5" x14ac:dyDescent="0.3">
      <c r="A4" s="239" t="s">
        <v>481</v>
      </c>
    </row>
    <row r="5" spans="1:5" x14ac:dyDescent="0.3">
      <c r="A5" s="240"/>
    </row>
    <row r="6" spans="1:5" x14ac:dyDescent="0.3">
      <c r="A6" s="239" t="s">
        <v>1331</v>
      </c>
    </row>
    <row r="7" spans="1:5" ht="15" thickBot="1" x14ac:dyDescent="0.35"/>
    <row r="8" spans="1:5" ht="15" thickTop="1" x14ac:dyDescent="0.3">
      <c r="A8" s="98"/>
      <c r="B8" s="99"/>
      <c r="C8" s="100"/>
      <c r="D8" s="101"/>
      <c r="E8" s="140"/>
    </row>
    <row r="9" spans="1:5" x14ac:dyDescent="0.3">
      <c r="A9" s="103"/>
      <c r="B9" s="104"/>
      <c r="C9" s="121"/>
      <c r="D9" s="47"/>
      <c r="E9" s="141" t="s">
        <v>345</v>
      </c>
    </row>
    <row r="10" spans="1:5" ht="15" customHeight="1" x14ac:dyDescent="0.3">
      <c r="A10" s="103"/>
      <c r="B10" s="107" t="s">
        <v>482</v>
      </c>
      <c r="C10" s="1534" t="s">
        <v>347</v>
      </c>
      <c r="D10" s="1535"/>
      <c r="E10" s="142" t="s">
        <v>348</v>
      </c>
    </row>
    <row r="11" spans="1:5" x14ac:dyDescent="0.3">
      <c r="A11" s="103"/>
      <c r="B11" s="118"/>
      <c r="C11" s="120"/>
      <c r="D11" s="117"/>
      <c r="E11" s="143"/>
    </row>
    <row r="12" spans="1:5" x14ac:dyDescent="0.3">
      <c r="A12" s="103" t="s">
        <v>349</v>
      </c>
      <c r="B12" s="172" t="s">
        <v>19</v>
      </c>
      <c r="C12" s="1536" t="s">
        <v>1494</v>
      </c>
      <c r="D12" s="1537"/>
      <c r="E12" s="242">
        <f>'PART PRELIMS'!C224</f>
        <v>0</v>
      </c>
    </row>
    <row r="13" spans="1:5" x14ac:dyDescent="0.3">
      <c r="A13" s="103"/>
      <c r="B13" s="173"/>
      <c r="C13" s="236"/>
      <c r="D13" s="236"/>
      <c r="E13" s="241"/>
    </row>
    <row r="14" spans="1:5" x14ac:dyDescent="0.3">
      <c r="A14" s="103" t="s">
        <v>351</v>
      </c>
      <c r="B14" s="172" t="s">
        <v>483</v>
      </c>
      <c r="C14" s="1536" t="s">
        <v>1495</v>
      </c>
      <c r="D14" s="1537"/>
      <c r="E14" s="241">
        <f>'GEN PRELIMS'!C443</f>
        <v>41000</v>
      </c>
    </row>
    <row r="15" spans="1:5" x14ac:dyDescent="0.3">
      <c r="A15" s="103"/>
      <c r="B15" s="112"/>
      <c r="C15" s="113"/>
      <c r="D15" s="106"/>
      <c r="E15" s="169"/>
    </row>
    <row r="16" spans="1:5" x14ac:dyDescent="0.3">
      <c r="A16" s="103"/>
      <c r="B16" s="112"/>
      <c r="C16" s="113"/>
      <c r="D16" s="106"/>
      <c r="E16" s="170"/>
    </row>
    <row r="17" spans="1:5" x14ac:dyDescent="0.3">
      <c r="A17" s="103"/>
      <c r="B17" s="96" t="s">
        <v>484</v>
      </c>
      <c r="C17" s="105"/>
      <c r="D17" s="106"/>
      <c r="E17" s="171"/>
    </row>
    <row r="18" spans="1:5" ht="15" thickBot="1" x14ac:dyDescent="0.35">
      <c r="A18" s="114"/>
      <c r="B18" s="97" t="s">
        <v>448</v>
      </c>
      <c r="C18" s="115"/>
      <c r="D18" s="116"/>
      <c r="E18" s="243">
        <f>SUM(E12:E15)</f>
        <v>41000</v>
      </c>
    </row>
    <row r="19" spans="1:5" ht="15" thickTop="1" x14ac:dyDescent="0.3">
      <c r="A19" s="74"/>
      <c r="B19" s="89"/>
      <c r="C19" s="90"/>
    </row>
  </sheetData>
  <sheetProtection algorithmName="SHA-512" hashValue="QIWWlXOkhVGjCdpGDxpP0DEQLeETbKZvDjdBRO7525Di7E3ig9L+7NedgGvHWjpakpJ023fVD5mu5xqCiWZWEw==" saltValue="fdZutI+kO8f/DVpykeCYoQ==" spinCount="100000" sheet="1" objects="1" scenarios="1"/>
  <mergeCells count="3">
    <mergeCell ref="C10:D10"/>
    <mergeCell ref="C12:D12"/>
    <mergeCell ref="C14:D14"/>
  </mergeCells>
  <pageMargins left="0.25" right="0.25" top="0.75" bottom="0.75" header="0.3" footer="0.3"/>
  <pageSetup paperSize="9" firstPageNumber="234" orientation="portrait" useFirstPageNumber="1" r:id="rId1"/>
  <headerFooter>
    <oddFooter>&amp;L&amp;"Cambria,Bold"ISMS Kisumu -Preliminaries Summary&amp;C&amp;P&amp;R&amp;"Cambria,Bold"Costek Alma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AS32"/>
  <sheetViews>
    <sheetView view="pageBreakPreview" zoomScale="60" zoomScaleNormal="100" workbookViewId="0">
      <selection activeCell="L29" sqref="L28:L29"/>
    </sheetView>
  </sheetViews>
  <sheetFormatPr defaultRowHeight="14.4" x14ac:dyDescent="0.3"/>
  <cols>
    <col min="9" max="9" width="10.88671875" customWidth="1"/>
  </cols>
  <sheetData>
    <row r="1" spans="1:45" x14ac:dyDescent="0.3">
      <c r="A1" s="91"/>
      <c r="B1" s="91"/>
      <c r="C1" s="91"/>
      <c r="D1" s="91"/>
      <c r="E1" s="91"/>
      <c r="F1" s="91"/>
      <c r="G1" s="91"/>
      <c r="H1" s="91"/>
      <c r="I1" s="91"/>
      <c r="J1" s="91"/>
      <c r="K1" s="91"/>
      <c r="L1" s="91"/>
      <c r="M1" s="91"/>
      <c r="N1" s="91"/>
      <c r="O1" s="91"/>
      <c r="P1" s="91"/>
      <c r="Q1" s="91"/>
      <c r="R1" s="91"/>
      <c r="S1" s="91"/>
      <c r="T1" s="91"/>
      <c r="U1" s="91"/>
      <c r="V1" s="91"/>
      <c r="W1" s="91"/>
      <c r="X1" s="91"/>
      <c r="Y1" s="91"/>
      <c r="Z1" s="91"/>
      <c r="AA1" s="92"/>
      <c r="AB1" s="1538"/>
      <c r="AC1" s="1539"/>
      <c r="AD1" s="92"/>
      <c r="AE1" s="92"/>
      <c r="AF1" s="91"/>
      <c r="AG1" s="91"/>
      <c r="AH1" s="91"/>
      <c r="AI1" s="91"/>
      <c r="AJ1" s="91"/>
      <c r="AK1" s="91"/>
      <c r="AL1" s="91"/>
      <c r="AM1" s="91"/>
      <c r="AN1" s="91"/>
      <c r="AO1" s="91"/>
      <c r="AP1" s="91"/>
      <c r="AQ1" s="91"/>
      <c r="AR1" s="91"/>
      <c r="AS1" s="91"/>
    </row>
    <row r="2" spans="1:45" x14ac:dyDescent="0.3">
      <c r="A2" s="91"/>
      <c r="B2" s="91"/>
      <c r="C2" s="91"/>
      <c r="D2" s="91"/>
      <c r="E2" s="91"/>
      <c r="F2" s="91"/>
      <c r="G2" s="91"/>
      <c r="H2" s="91"/>
      <c r="I2" s="91"/>
      <c r="J2" s="91"/>
      <c r="K2" s="91"/>
      <c r="L2" s="91"/>
      <c r="M2" s="91"/>
      <c r="N2" s="91"/>
      <c r="O2" s="91"/>
      <c r="P2" s="91"/>
      <c r="Q2" s="91"/>
      <c r="R2" s="91"/>
      <c r="S2" s="91"/>
      <c r="T2" s="91"/>
      <c r="U2" s="91"/>
      <c r="V2" s="91"/>
      <c r="W2" s="91"/>
      <c r="X2" s="91"/>
      <c r="Y2" s="91"/>
      <c r="Z2" s="91"/>
      <c r="AA2" s="92"/>
      <c r="AB2" s="1538"/>
      <c r="AC2" s="1539"/>
      <c r="AD2" s="92"/>
      <c r="AE2" s="92"/>
      <c r="AF2" s="91"/>
      <c r="AG2" s="91"/>
      <c r="AH2" s="91"/>
      <c r="AI2" s="91"/>
      <c r="AJ2" s="91"/>
      <c r="AK2" s="91"/>
      <c r="AL2" s="91"/>
      <c r="AM2" s="91"/>
      <c r="AN2" s="91"/>
      <c r="AO2" s="91"/>
      <c r="AP2" s="91"/>
      <c r="AQ2" s="91"/>
      <c r="AR2" s="91"/>
      <c r="AS2" s="91"/>
    </row>
    <row r="3" spans="1:45" x14ac:dyDescent="0.3">
      <c r="A3" s="91"/>
      <c r="B3" s="91"/>
      <c r="C3" s="91"/>
      <c r="D3" s="91"/>
      <c r="E3" s="91"/>
      <c r="F3" s="91"/>
      <c r="G3" s="91"/>
      <c r="H3" s="91"/>
      <c r="I3" s="91"/>
      <c r="J3" s="91"/>
      <c r="K3" s="91"/>
      <c r="L3" s="91"/>
      <c r="M3" s="91"/>
      <c r="N3" s="91"/>
      <c r="O3" s="91"/>
      <c r="P3" s="91"/>
      <c r="Q3" s="91"/>
      <c r="R3" s="91"/>
      <c r="S3" s="91"/>
      <c r="T3" s="91"/>
      <c r="U3" s="91"/>
      <c r="V3" s="91"/>
      <c r="W3" s="91"/>
      <c r="X3" s="91"/>
      <c r="Y3" s="91"/>
      <c r="Z3" s="91"/>
      <c r="AA3" s="92"/>
      <c r="AB3" s="1538"/>
      <c r="AC3" s="1539"/>
      <c r="AD3" s="92"/>
      <c r="AE3" s="91"/>
      <c r="AF3" s="91"/>
      <c r="AG3" s="91"/>
      <c r="AH3" s="91"/>
      <c r="AI3" s="91"/>
      <c r="AJ3" s="91"/>
      <c r="AK3" s="91"/>
      <c r="AL3" s="91"/>
      <c r="AM3" s="91"/>
      <c r="AN3" s="91"/>
      <c r="AO3" s="91"/>
      <c r="AP3" s="91"/>
      <c r="AQ3" s="91"/>
      <c r="AR3" s="91"/>
      <c r="AS3" s="91"/>
    </row>
    <row r="4" spans="1:45" ht="30" x14ac:dyDescent="0.5">
      <c r="A4" s="91"/>
      <c r="B4" s="91"/>
      <c r="C4" s="91"/>
      <c r="D4" s="91"/>
      <c r="E4" s="91"/>
      <c r="F4" s="91"/>
      <c r="G4" s="91"/>
      <c r="H4" s="91"/>
      <c r="I4" s="91"/>
      <c r="J4" s="91"/>
      <c r="K4" s="91"/>
      <c r="L4" s="91"/>
      <c r="M4" s="91"/>
      <c r="N4" s="91"/>
      <c r="O4" s="91"/>
      <c r="P4" s="91"/>
      <c r="Q4" s="91"/>
      <c r="R4" s="91"/>
      <c r="S4" s="91"/>
      <c r="T4" s="91"/>
      <c r="U4" s="91"/>
      <c r="V4" s="91"/>
      <c r="W4" s="91"/>
      <c r="X4" s="91"/>
      <c r="Y4" s="91"/>
      <c r="Z4" s="91"/>
      <c r="AA4" s="92"/>
      <c r="AB4" s="1249"/>
      <c r="AC4" s="1250"/>
      <c r="AD4" s="92"/>
      <c r="AE4" s="91"/>
      <c r="AF4" s="91"/>
      <c r="AG4" s="91"/>
      <c r="AH4" s="91"/>
      <c r="AI4" s="91"/>
      <c r="AJ4" s="91"/>
      <c r="AK4" s="91"/>
      <c r="AL4" s="91"/>
      <c r="AM4" s="91"/>
      <c r="AN4" s="91"/>
      <c r="AO4" s="91"/>
      <c r="AP4" s="91"/>
      <c r="AQ4" s="91"/>
      <c r="AR4" s="91"/>
      <c r="AS4" s="91"/>
    </row>
    <row r="5" spans="1:45" ht="30" x14ac:dyDescent="0.5">
      <c r="A5" s="91"/>
      <c r="B5" s="91"/>
      <c r="C5" s="91"/>
      <c r="D5" s="91"/>
      <c r="E5" s="91"/>
      <c r="F5" s="91"/>
      <c r="G5" s="91"/>
      <c r="H5" s="91"/>
      <c r="I5" s="91"/>
      <c r="J5" s="91"/>
      <c r="K5" s="91"/>
      <c r="L5" s="91"/>
      <c r="M5" s="91"/>
      <c r="N5" s="91"/>
      <c r="O5" s="91"/>
      <c r="P5" s="91"/>
      <c r="Q5" s="91"/>
      <c r="R5" s="91"/>
      <c r="S5" s="91"/>
      <c r="T5" s="91"/>
      <c r="U5" s="91"/>
      <c r="V5" s="91"/>
      <c r="W5" s="91"/>
      <c r="X5" s="91"/>
      <c r="Y5" s="91"/>
      <c r="Z5" s="91"/>
      <c r="AA5" s="92"/>
      <c r="AB5" s="1249"/>
      <c r="AC5" s="1250"/>
      <c r="AD5" s="92"/>
      <c r="AE5" s="91"/>
      <c r="AF5" s="91"/>
      <c r="AG5" s="91"/>
      <c r="AH5" s="91"/>
      <c r="AI5" s="91"/>
      <c r="AJ5" s="91"/>
      <c r="AK5" s="91"/>
      <c r="AL5" s="91"/>
      <c r="AM5" s="91"/>
      <c r="AN5" s="91"/>
      <c r="AO5" s="91"/>
      <c r="AP5" s="91"/>
      <c r="AQ5" s="91"/>
      <c r="AR5" s="91"/>
      <c r="AS5" s="91"/>
    </row>
    <row r="6" spans="1:45" ht="30" x14ac:dyDescent="0.5">
      <c r="A6" s="91"/>
      <c r="B6" s="91"/>
      <c r="C6" s="91"/>
      <c r="D6" s="91"/>
      <c r="E6" s="91"/>
      <c r="F6" s="91"/>
      <c r="G6" s="91"/>
      <c r="H6" s="91"/>
      <c r="I6" s="91"/>
      <c r="J6" s="91"/>
      <c r="K6" s="91"/>
      <c r="L6" s="91"/>
      <c r="M6" s="91"/>
      <c r="N6" s="91"/>
      <c r="O6" s="91"/>
      <c r="P6" s="91"/>
      <c r="Q6" s="91"/>
      <c r="R6" s="91"/>
      <c r="S6" s="91"/>
      <c r="T6" s="91"/>
      <c r="U6" s="91"/>
      <c r="V6" s="91"/>
      <c r="W6" s="91"/>
      <c r="X6" s="91"/>
      <c r="Y6" s="91"/>
      <c r="Z6" s="91"/>
      <c r="AA6" s="92"/>
      <c r="AB6" s="1249"/>
      <c r="AC6" s="1250"/>
      <c r="AD6" s="92"/>
      <c r="AE6" s="91"/>
      <c r="AF6" s="91"/>
      <c r="AG6" s="91"/>
      <c r="AH6" s="91"/>
      <c r="AI6" s="91"/>
      <c r="AJ6" s="91"/>
      <c r="AK6" s="91"/>
      <c r="AL6" s="91"/>
      <c r="AM6" s="91"/>
      <c r="AN6" s="91"/>
      <c r="AO6" s="91"/>
      <c r="AP6" s="91"/>
      <c r="AQ6" s="91"/>
      <c r="AR6" s="91"/>
      <c r="AS6" s="91"/>
    </row>
    <row r="7" spans="1:45" ht="30" x14ac:dyDescent="0.5">
      <c r="A7" s="91"/>
      <c r="B7" s="91"/>
      <c r="C7" s="91"/>
      <c r="D7" s="91"/>
      <c r="E7" s="91"/>
      <c r="F7" s="91"/>
      <c r="G7" s="91"/>
      <c r="H7" s="91"/>
      <c r="I7" s="91"/>
      <c r="J7" s="91"/>
      <c r="K7" s="91"/>
      <c r="L7" s="91"/>
      <c r="M7" s="91"/>
      <c r="N7" s="91"/>
      <c r="O7" s="91"/>
      <c r="P7" s="91"/>
      <c r="Q7" s="91"/>
      <c r="R7" s="91"/>
      <c r="S7" s="91"/>
      <c r="T7" s="91"/>
      <c r="U7" s="91"/>
      <c r="V7" s="91"/>
      <c r="W7" s="91"/>
      <c r="X7" s="91"/>
      <c r="Y7" s="91"/>
      <c r="Z7" s="91"/>
      <c r="AA7" s="92"/>
      <c r="AB7" s="1249"/>
      <c r="AC7" s="1250"/>
      <c r="AD7" s="92"/>
      <c r="AE7" s="91"/>
      <c r="AF7" s="91"/>
      <c r="AG7" s="91"/>
      <c r="AH7" s="91"/>
      <c r="AI7" s="91"/>
      <c r="AJ7" s="91"/>
      <c r="AK7" s="91"/>
      <c r="AL7" s="91"/>
      <c r="AM7" s="91"/>
      <c r="AN7" s="91"/>
      <c r="AO7" s="91"/>
      <c r="AP7" s="91"/>
      <c r="AQ7" s="91"/>
      <c r="AR7" s="91"/>
      <c r="AS7" s="91"/>
    </row>
    <row r="8" spans="1:45" ht="30" x14ac:dyDescent="0.5">
      <c r="A8" s="91"/>
      <c r="B8" s="91"/>
      <c r="C8" s="91"/>
      <c r="D8" s="91"/>
      <c r="E8" s="91"/>
      <c r="F8" s="91"/>
      <c r="G8" s="91"/>
      <c r="H8" s="91"/>
      <c r="I8" s="91"/>
      <c r="J8" s="91"/>
      <c r="K8" s="91"/>
      <c r="L8" s="91"/>
      <c r="M8" s="91"/>
      <c r="N8" s="91"/>
      <c r="O8" s="91"/>
      <c r="P8" s="91"/>
      <c r="Q8" s="91"/>
      <c r="R8" s="91"/>
      <c r="S8" s="91"/>
      <c r="T8" s="91"/>
      <c r="U8" s="91"/>
      <c r="V8" s="91"/>
      <c r="W8" s="91"/>
      <c r="X8" s="91"/>
      <c r="Y8" s="91"/>
      <c r="Z8" s="91"/>
      <c r="AA8" s="92"/>
      <c r="AB8" s="1249"/>
      <c r="AC8" s="1250"/>
      <c r="AD8" s="92"/>
      <c r="AE8" s="91"/>
      <c r="AF8" s="91"/>
      <c r="AG8" s="91"/>
      <c r="AH8" s="91"/>
      <c r="AI8" s="91"/>
      <c r="AJ8" s="91"/>
      <c r="AK8" s="91"/>
      <c r="AL8" s="91"/>
      <c r="AM8" s="91"/>
      <c r="AN8" s="91"/>
      <c r="AO8" s="91"/>
      <c r="AP8" s="91"/>
      <c r="AQ8" s="91"/>
      <c r="AR8" s="91"/>
      <c r="AS8" s="91"/>
    </row>
    <row r="9" spans="1:45" x14ac:dyDescent="0.3">
      <c r="A9" s="91"/>
      <c r="B9" s="91"/>
      <c r="C9" s="91"/>
      <c r="D9" s="91"/>
      <c r="E9" s="91"/>
      <c r="F9" s="91"/>
      <c r="G9" s="91"/>
      <c r="H9" s="91"/>
      <c r="I9" s="91"/>
    </row>
    <row r="10" spans="1:45" x14ac:dyDescent="0.3">
      <c r="A10" s="91"/>
      <c r="B10" s="91"/>
      <c r="C10" s="91"/>
      <c r="D10" s="91"/>
      <c r="E10" s="91"/>
      <c r="F10" s="91"/>
      <c r="G10" s="91"/>
      <c r="H10" s="91"/>
      <c r="I10" s="91"/>
    </row>
    <row r="11" spans="1:45" x14ac:dyDescent="0.3">
      <c r="A11" s="91"/>
      <c r="B11" s="91"/>
      <c r="C11" s="91"/>
      <c r="D11" s="91"/>
      <c r="E11" s="91"/>
      <c r="F11" s="91"/>
      <c r="G11" s="91"/>
      <c r="H11" s="91"/>
      <c r="I11" s="91"/>
    </row>
    <row r="12" spans="1:45" x14ac:dyDescent="0.3">
      <c r="A12" s="91"/>
      <c r="B12" s="91"/>
      <c r="C12" s="91"/>
      <c r="D12" s="91"/>
      <c r="E12" s="91"/>
      <c r="F12" s="91"/>
      <c r="G12" s="91"/>
      <c r="H12" s="91"/>
      <c r="I12" s="91"/>
    </row>
    <row r="13" spans="1:45" x14ac:dyDescent="0.3">
      <c r="A13" s="91"/>
      <c r="B13" s="91"/>
      <c r="C13" s="91"/>
      <c r="D13" s="91"/>
      <c r="E13" s="91"/>
      <c r="F13" s="91"/>
      <c r="G13" s="91"/>
      <c r="H13" s="91"/>
      <c r="I13" s="91"/>
    </row>
    <row r="14" spans="1:45" x14ac:dyDescent="0.3">
      <c r="A14" s="93"/>
      <c r="B14" s="93"/>
      <c r="C14" s="93"/>
      <c r="D14" s="93"/>
      <c r="E14" s="93"/>
      <c r="F14" s="93"/>
      <c r="G14" s="93"/>
      <c r="H14" s="93"/>
      <c r="I14" s="93"/>
    </row>
    <row r="15" spans="1:45" ht="33" x14ac:dyDescent="0.6">
      <c r="A15" s="1540" t="s">
        <v>495</v>
      </c>
      <c r="B15" s="1540"/>
      <c r="C15" s="1540"/>
      <c r="D15" s="1540"/>
      <c r="E15" s="1540"/>
      <c r="F15" s="1540"/>
      <c r="G15" s="1540"/>
      <c r="H15" s="1540"/>
      <c r="I15" s="1540"/>
    </row>
    <row r="16" spans="1:45" ht="33" x14ac:dyDescent="0.6">
      <c r="A16" s="1540" t="s">
        <v>477</v>
      </c>
      <c r="B16" s="1540"/>
      <c r="C16" s="1540"/>
      <c r="D16" s="1540"/>
      <c r="E16" s="1540"/>
      <c r="F16" s="1540"/>
      <c r="G16" s="1540"/>
      <c r="H16" s="1540"/>
      <c r="I16" s="1540"/>
    </row>
    <row r="17" spans="1:9" x14ac:dyDescent="0.3">
      <c r="A17" s="94"/>
      <c r="B17" s="94"/>
      <c r="C17" s="94"/>
      <c r="D17" s="94"/>
      <c r="E17" s="94"/>
      <c r="F17" s="94"/>
      <c r="G17" s="94"/>
      <c r="H17" s="94"/>
      <c r="I17" s="94"/>
    </row>
    <row r="18" spans="1:9" x14ac:dyDescent="0.3">
      <c r="A18" s="92"/>
      <c r="B18" s="92"/>
      <c r="C18" s="91"/>
      <c r="D18" s="91"/>
      <c r="E18" s="91"/>
      <c r="F18" s="91"/>
      <c r="G18" s="91"/>
      <c r="H18" s="92"/>
      <c r="I18" s="92"/>
    </row>
    <row r="19" spans="1:9" x14ac:dyDescent="0.3">
      <c r="A19" s="91"/>
      <c r="B19" s="91"/>
      <c r="C19" s="91"/>
      <c r="D19" s="91"/>
      <c r="E19" s="91"/>
      <c r="F19" s="91"/>
      <c r="G19" s="91"/>
      <c r="H19" s="91"/>
      <c r="I19" s="91"/>
    </row>
    <row r="20" spans="1:9" x14ac:dyDescent="0.3">
      <c r="A20" s="91"/>
      <c r="B20" s="91"/>
      <c r="C20" s="91"/>
      <c r="D20" s="91"/>
      <c r="E20" s="91"/>
      <c r="F20" s="91"/>
      <c r="G20" s="91"/>
      <c r="H20" s="91"/>
      <c r="I20" s="91"/>
    </row>
    <row r="21" spans="1:9" x14ac:dyDescent="0.3">
      <c r="A21" s="91"/>
      <c r="B21" s="91"/>
      <c r="C21" s="91"/>
      <c r="D21" s="91"/>
      <c r="E21" s="91"/>
      <c r="F21" s="91"/>
      <c r="G21" s="91"/>
      <c r="H21" s="91"/>
      <c r="I21" s="91"/>
    </row>
    <row r="22" spans="1:9" x14ac:dyDescent="0.3">
      <c r="A22" s="91"/>
      <c r="B22" s="91"/>
      <c r="C22" s="91"/>
      <c r="D22" s="91"/>
      <c r="E22" s="91"/>
      <c r="F22" s="91"/>
      <c r="G22" s="91"/>
      <c r="H22" s="91"/>
      <c r="I22" s="91"/>
    </row>
    <row r="23" spans="1:9" x14ac:dyDescent="0.3">
      <c r="A23" s="91"/>
      <c r="B23" s="91"/>
      <c r="C23" s="91"/>
      <c r="D23" s="91"/>
      <c r="E23" s="91"/>
      <c r="F23" s="91"/>
      <c r="G23" s="91"/>
      <c r="H23" s="91"/>
      <c r="I23" s="91"/>
    </row>
    <row r="24" spans="1:9" x14ac:dyDescent="0.3">
      <c r="A24" s="91"/>
      <c r="B24" s="91"/>
      <c r="C24" s="91"/>
      <c r="D24" s="91"/>
      <c r="E24" s="91"/>
      <c r="F24" s="91"/>
      <c r="G24" s="91"/>
      <c r="H24" s="91"/>
      <c r="I24" s="91"/>
    </row>
    <row r="25" spans="1:9" x14ac:dyDescent="0.3">
      <c r="A25" s="91"/>
      <c r="B25" s="91"/>
      <c r="C25" s="91"/>
      <c r="D25" s="91"/>
      <c r="E25" s="91"/>
      <c r="F25" s="91"/>
      <c r="G25" s="91"/>
      <c r="H25" s="91"/>
      <c r="I25" s="91"/>
    </row>
    <row r="26" spans="1:9" x14ac:dyDescent="0.3">
      <c r="A26" s="91"/>
      <c r="B26" s="91"/>
      <c r="C26" s="91"/>
      <c r="D26" s="91"/>
      <c r="E26" s="91"/>
      <c r="F26" s="91"/>
      <c r="G26" s="91"/>
      <c r="H26" s="91"/>
      <c r="I26" s="91"/>
    </row>
    <row r="27" spans="1:9" x14ac:dyDescent="0.3">
      <c r="A27" s="91"/>
      <c r="B27" s="91"/>
      <c r="C27" s="91"/>
      <c r="D27" s="91"/>
      <c r="E27" s="91"/>
      <c r="F27" s="91"/>
      <c r="G27" s="91"/>
      <c r="H27" s="91"/>
      <c r="I27" s="91"/>
    </row>
    <row r="28" spans="1:9" x14ac:dyDescent="0.3">
      <c r="A28" s="91"/>
      <c r="B28" s="91"/>
      <c r="C28" s="91"/>
      <c r="D28" s="91"/>
      <c r="E28" s="91"/>
      <c r="F28" s="91"/>
      <c r="G28" s="91"/>
      <c r="H28" s="91"/>
      <c r="I28" s="91"/>
    </row>
    <row r="29" spans="1:9" x14ac:dyDescent="0.3">
      <c r="A29" s="91"/>
      <c r="B29" s="91"/>
      <c r="C29" s="91"/>
      <c r="D29" s="91"/>
      <c r="E29" s="91"/>
      <c r="F29" s="91"/>
      <c r="G29" s="91"/>
      <c r="H29" s="91"/>
      <c r="I29" s="91"/>
    </row>
    <row r="30" spans="1:9" x14ac:dyDescent="0.3">
      <c r="A30" s="91"/>
      <c r="B30" s="91"/>
      <c r="C30" s="91"/>
      <c r="D30" s="91"/>
      <c r="E30" s="91"/>
      <c r="F30" s="91"/>
      <c r="G30" s="91"/>
      <c r="H30" s="91"/>
      <c r="I30" s="91"/>
    </row>
    <row r="31" spans="1:9" x14ac:dyDescent="0.3">
      <c r="A31" s="91"/>
      <c r="B31" s="91"/>
      <c r="C31" s="91"/>
      <c r="D31" s="91"/>
      <c r="E31" s="91"/>
      <c r="F31" s="91"/>
      <c r="G31" s="91"/>
      <c r="H31" s="91"/>
      <c r="I31" s="91"/>
    </row>
    <row r="32" spans="1:9" x14ac:dyDescent="0.3">
      <c r="A32" s="91"/>
      <c r="B32" s="91"/>
      <c r="C32" s="91"/>
      <c r="D32" s="91"/>
      <c r="E32" s="91"/>
      <c r="F32" s="91"/>
      <c r="G32" s="91"/>
      <c r="H32" s="91"/>
      <c r="I32" s="91"/>
    </row>
  </sheetData>
  <sheetProtection algorithmName="SHA-512" hashValue="cg9lZiaYeaOWpbvfSTgu5Li+ZCtGXSJsuAD4r0I6lfPlzIy0/0OReOJQG1LhixgJmAVhm4bNmhTG99PonQ5Plw==" saltValue="46NM4+GxMo+Rf1/cB/NaGw==" spinCount="100000" sheet="1" objects="1" scenarios="1"/>
  <mergeCells count="4">
    <mergeCell ref="AB1:AB3"/>
    <mergeCell ref="AC1:AC3"/>
    <mergeCell ref="A15:I15"/>
    <mergeCell ref="A16:I16"/>
  </mergeCells>
  <pageMargins left="0.7" right="0.7" top="0.75" bottom="0.75" header="0.3" footer="0.3"/>
  <pageSetup paperSize="9" firstPageNumber="235" orientation="portrait" useFirstPageNumber="1" r:id="rId1"/>
  <headerFooter>
    <oddFooter xml:space="preserve">&amp;C&amp;P&amp;R&amp;"Cambria,Bold"ISC Consultants Ltd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F369"/>
  <sheetViews>
    <sheetView view="pageBreakPreview" topLeftCell="A172" zoomScale="85" zoomScaleNormal="100" zoomScaleSheetLayoutView="85" workbookViewId="0">
      <selection activeCell="B195" sqref="B195"/>
    </sheetView>
  </sheetViews>
  <sheetFormatPr defaultColWidth="9.109375" defaultRowHeight="14.4" x14ac:dyDescent="0.3"/>
  <cols>
    <col min="1" max="1" width="5" style="269" bestFit="1" customWidth="1"/>
    <col min="2" max="2" width="51.44140625" style="269" customWidth="1"/>
    <col min="3" max="3" width="8.33203125" style="269" customWidth="1"/>
    <col min="4" max="4" width="7.44140625" style="269" customWidth="1"/>
    <col min="5" max="5" width="10.109375" style="269" customWidth="1"/>
    <col min="6" max="6" width="13.44140625" style="387" customWidth="1"/>
    <col min="7" max="16384" width="9.109375" style="269"/>
  </cols>
  <sheetData>
    <row r="1" spans="1:6" ht="15" thickTop="1" x14ac:dyDescent="0.3">
      <c r="A1" s="263" t="s">
        <v>202</v>
      </c>
      <c r="B1" s="264" t="s">
        <v>203</v>
      </c>
      <c r="C1" s="265" t="s">
        <v>204</v>
      </c>
      <c r="D1" s="266" t="s">
        <v>205</v>
      </c>
      <c r="E1" s="267" t="s">
        <v>1334</v>
      </c>
      <c r="F1" s="268" t="s">
        <v>18</v>
      </c>
    </row>
    <row r="2" spans="1:6" x14ac:dyDescent="0.3">
      <c r="A2" s="270"/>
      <c r="B2" s="271"/>
      <c r="C2" s="272"/>
      <c r="D2" s="273"/>
      <c r="E2" s="274"/>
      <c r="F2" s="275"/>
    </row>
    <row r="3" spans="1:6" x14ac:dyDescent="0.3">
      <c r="A3" s="270"/>
      <c r="B3" s="276" t="s">
        <v>1428</v>
      </c>
      <c r="C3" s="277"/>
      <c r="D3" s="278"/>
      <c r="E3" s="279"/>
      <c r="F3" s="280"/>
    </row>
    <row r="4" spans="1:6" x14ac:dyDescent="0.3">
      <c r="A4" s="270"/>
      <c r="B4" s="281"/>
      <c r="C4" s="277"/>
      <c r="D4" s="278"/>
      <c r="E4" s="279"/>
      <c r="F4" s="280"/>
    </row>
    <row r="5" spans="1:6" x14ac:dyDescent="0.3">
      <c r="A5" s="270"/>
      <c r="B5" s="276" t="s">
        <v>493</v>
      </c>
      <c r="C5" s="277"/>
      <c r="D5" s="278"/>
      <c r="E5" s="279"/>
      <c r="F5" s="280"/>
    </row>
    <row r="6" spans="1:6" ht="52.8" x14ac:dyDescent="0.3">
      <c r="A6" s="270"/>
      <c r="B6" s="282" t="s">
        <v>1335</v>
      </c>
      <c r="C6" s="277"/>
      <c r="D6" s="278"/>
      <c r="E6" s="279"/>
      <c r="F6" s="280"/>
    </row>
    <row r="7" spans="1:6" x14ac:dyDescent="0.3">
      <c r="A7" s="270"/>
      <c r="B7" s="281"/>
      <c r="C7" s="277"/>
      <c r="D7" s="278"/>
      <c r="E7" s="279"/>
      <c r="F7" s="280"/>
    </row>
    <row r="8" spans="1:6" x14ac:dyDescent="0.3">
      <c r="A8" s="270"/>
      <c r="B8" s="283" t="s">
        <v>1336</v>
      </c>
      <c r="C8" s="277"/>
      <c r="D8" s="278"/>
      <c r="E8" s="279"/>
      <c r="F8" s="280"/>
    </row>
    <row r="9" spans="1:6" x14ac:dyDescent="0.3">
      <c r="A9" s="270"/>
      <c r="B9" s="284"/>
      <c r="C9" s="277"/>
      <c r="D9" s="278"/>
      <c r="E9" s="279"/>
      <c r="F9" s="280"/>
    </row>
    <row r="10" spans="1:6" ht="39.6" x14ac:dyDescent="0.3">
      <c r="A10" s="285" t="s">
        <v>349</v>
      </c>
      <c r="B10" s="286" t="s">
        <v>1337</v>
      </c>
      <c r="C10" s="287"/>
      <c r="D10" s="288"/>
      <c r="E10" s="289"/>
      <c r="F10" s="290"/>
    </row>
    <row r="11" spans="1:6" x14ac:dyDescent="0.3">
      <c r="A11" s="285"/>
      <c r="B11" s="286"/>
      <c r="C11" s="287"/>
      <c r="D11" s="288"/>
      <c r="E11" s="289"/>
      <c r="F11" s="290"/>
    </row>
    <row r="12" spans="1:6" ht="66" x14ac:dyDescent="0.3">
      <c r="A12" s="285" t="s">
        <v>351</v>
      </c>
      <c r="B12" s="291" t="s">
        <v>1427</v>
      </c>
      <c r="C12" s="287"/>
      <c r="D12" s="288"/>
      <c r="E12" s="289"/>
      <c r="F12" s="290"/>
    </row>
    <row r="13" spans="1:6" x14ac:dyDescent="0.3">
      <c r="A13" s="285"/>
      <c r="B13" s="292"/>
      <c r="C13" s="287"/>
      <c r="D13" s="288"/>
      <c r="E13" s="289"/>
      <c r="F13" s="290"/>
    </row>
    <row r="14" spans="1:6" ht="39.6" x14ac:dyDescent="0.3">
      <c r="A14" s="285" t="s">
        <v>353</v>
      </c>
      <c r="B14" s="291" t="s">
        <v>1338</v>
      </c>
      <c r="C14" s="287"/>
      <c r="D14" s="288"/>
      <c r="E14" s="289"/>
      <c r="F14" s="290"/>
    </row>
    <row r="15" spans="1:6" x14ac:dyDescent="0.3">
      <c r="A15" s="285"/>
      <c r="B15" s="292"/>
      <c r="C15" s="287"/>
      <c r="D15" s="288"/>
      <c r="E15" s="289"/>
      <c r="F15" s="290"/>
    </row>
    <row r="16" spans="1:6" ht="39.6" x14ac:dyDescent="0.3">
      <c r="A16" s="285" t="s">
        <v>355</v>
      </c>
      <c r="B16" s="291" t="s">
        <v>1339</v>
      </c>
      <c r="C16" s="287"/>
      <c r="D16" s="288"/>
      <c r="E16" s="289"/>
      <c r="F16" s="290"/>
    </row>
    <row r="17" spans="1:6" x14ac:dyDescent="0.3">
      <c r="A17" s="285"/>
      <c r="B17" s="293" t="s">
        <v>1340</v>
      </c>
      <c r="C17" s="287"/>
      <c r="D17" s="288"/>
      <c r="E17" s="289"/>
      <c r="F17" s="290"/>
    </row>
    <row r="18" spans="1:6" x14ac:dyDescent="0.3">
      <c r="A18" s="285"/>
      <c r="B18" s="294" t="s">
        <v>1341</v>
      </c>
      <c r="C18" s="287"/>
      <c r="D18" s="288"/>
      <c r="E18" s="289"/>
      <c r="F18" s="290"/>
    </row>
    <row r="19" spans="1:6" x14ac:dyDescent="0.3">
      <c r="A19" s="285"/>
      <c r="B19" s="295" t="s">
        <v>1342</v>
      </c>
      <c r="C19" s="287"/>
      <c r="D19" s="288"/>
      <c r="E19" s="289"/>
      <c r="F19" s="290"/>
    </row>
    <row r="20" spans="1:6" x14ac:dyDescent="0.3">
      <c r="A20" s="285"/>
      <c r="B20" s="294" t="s">
        <v>1343</v>
      </c>
      <c r="C20" s="287"/>
      <c r="D20" s="288"/>
      <c r="E20" s="289"/>
      <c r="F20" s="290"/>
    </row>
    <row r="21" spans="1:6" x14ac:dyDescent="0.3">
      <c r="A21" s="285"/>
      <c r="B21" s="296"/>
      <c r="C21" s="287"/>
      <c r="D21" s="288"/>
      <c r="E21" s="289"/>
      <c r="F21" s="290"/>
    </row>
    <row r="22" spans="1:6" ht="27" x14ac:dyDescent="0.3">
      <c r="A22" s="285"/>
      <c r="B22" s="297" t="s">
        <v>1344</v>
      </c>
      <c r="C22" s="287"/>
      <c r="D22" s="288"/>
      <c r="E22" s="289"/>
      <c r="F22" s="290"/>
    </row>
    <row r="23" spans="1:6" x14ac:dyDescent="0.3">
      <c r="A23" s="285"/>
      <c r="B23" s="298"/>
      <c r="C23" s="287"/>
      <c r="D23" s="288"/>
      <c r="E23" s="289"/>
      <c r="F23" s="290"/>
    </row>
    <row r="24" spans="1:6" ht="52.8" x14ac:dyDescent="0.3">
      <c r="A24" s="285" t="s">
        <v>357</v>
      </c>
      <c r="B24" s="299" t="s">
        <v>1345</v>
      </c>
      <c r="C24" s="287"/>
      <c r="D24" s="288"/>
      <c r="E24" s="289"/>
      <c r="F24" s="290"/>
    </row>
    <row r="25" spans="1:6" x14ac:dyDescent="0.3">
      <c r="A25" s="285"/>
      <c r="B25" s="300"/>
      <c r="C25" s="287"/>
      <c r="D25" s="288"/>
      <c r="E25" s="289"/>
      <c r="F25" s="290"/>
    </row>
    <row r="26" spans="1:6" ht="52.8" x14ac:dyDescent="0.3">
      <c r="A26" s="285" t="s">
        <v>359</v>
      </c>
      <c r="B26" s="298" t="s">
        <v>1346</v>
      </c>
      <c r="C26" s="287"/>
      <c r="D26" s="288"/>
      <c r="E26" s="289"/>
      <c r="F26" s="290"/>
    </row>
    <row r="27" spans="1:6" x14ac:dyDescent="0.3">
      <c r="A27" s="285"/>
      <c r="B27" s="298"/>
      <c r="C27" s="287"/>
      <c r="D27" s="288"/>
      <c r="E27" s="289"/>
      <c r="F27" s="290"/>
    </row>
    <row r="28" spans="1:6" x14ac:dyDescent="0.3">
      <c r="A28" s="285"/>
      <c r="B28" s="298"/>
      <c r="C28" s="287"/>
      <c r="D28" s="288"/>
      <c r="E28" s="289"/>
      <c r="F28" s="290"/>
    </row>
    <row r="29" spans="1:6" x14ac:dyDescent="0.3">
      <c r="A29" s="285"/>
      <c r="B29" s="298"/>
      <c r="C29" s="287"/>
      <c r="D29" s="288"/>
      <c r="E29" s="289"/>
      <c r="F29" s="290"/>
    </row>
    <row r="30" spans="1:6" x14ac:dyDescent="0.3">
      <c r="A30" s="285"/>
      <c r="B30" s="298"/>
      <c r="C30" s="287"/>
      <c r="D30" s="288"/>
      <c r="E30" s="289"/>
      <c r="F30" s="290"/>
    </row>
    <row r="31" spans="1:6" x14ac:dyDescent="0.3">
      <c r="A31" s="285"/>
      <c r="B31" s="298"/>
      <c r="C31" s="287"/>
      <c r="D31" s="288"/>
      <c r="E31" s="289"/>
      <c r="F31" s="290"/>
    </row>
    <row r="32" spans="1:6" x14ac:dyDescent="0.3">
      <c r="A32" s="285"/>
      <c r="B32" s="298"/>
      <c r="C32" s="287"/>
      <c r="D32" s="288"/>
      <c r="E32" s="289"/>
      <c r="F32" s="290"/>
    </row>
    <row r="33" spans="1:6" x14ac:dyDescent="0.3">
      <c r="A33" s="285"/>
      <c r="B33" s="298"/>
      <c r="C33" s="287"/>
      <c r="D33" s="288"/>
      <c r="E33" s="289"/>
      <c r="F33" s="290"/>
    </row>
    <row r="34" spans="1:6" x14ac:dyDescent="0.3">
      <c r="A34" s="285"/>
      <c r="B34" s="298"/>
      <c r="C34" s="287"/>
      <c r="D34" s="288"/>
      <c r="E34" s="289"/>
      <c r="F34" s="290"/>
    </row>
    <row r="35" spans="1:6" x14ac:dyDescent="0.3">
      <c r="A35" s="285"/>
      <c r="B35" s="298"/>
      <c r="C35" s="287"/>
      <c r="D35" s="288"/>
      <c r="E35" s="289"/>
      <c r="F35" s="290"/>
    </row>
    <row r="36" spans="1:6" x14ac:dyDescent="0.3">
      <c r="A36" s="285"/>
      <c r="B36" s="298"/>
      <c r="C36" s="287"/>
      <c r="D36" s="288"/>
      <c r="E36" s="289"/>
      <c r="F36" s="290"/>
    </row>
    <row r="37" spans="1:6" x14ac:dyDescent="0.3">
      <c r="A37" s="285"/>
      <c r="B37" s="298"/>
      <c r="C37" s="287"/>
      <c r="D37" s="288"/>
      <c r="E37" s="289"/>
      <c r="F37" s="290"/>
    </row>
    <row r="38" spans="1:6" ht="15" thickBot="1" x14ac:dyDescent="0.35">
      <c r="A38" s="285"/>
      <c r="B38" s="298"/>
      <c r="C38" s="301"/>
      <c r="D38" s="302"/>
      <c r="E38" s="303"/>
      <c r="F38" s="290"/>
    </row>
    <row r="39" spans="1:6" ht="15" thickTop="1" x14ac:dyDescent="0.3">
      <c r="A39" s="304"/>
      <c r="B39" s="305"/>
      <c r="C39" s="306"/>
      <c r="D39" s="307"/>
      <c r="E39" s="308"/>
      <c r="F39" s="309"/>
    </row>
    <row r="40" spans="1:6" ht="15" thickBot="1" x14ac:dyDescent="0.35">
      <c r="A40" s="310"/>
      <c r="B40" s="311"/>
      <c r="C40" s="301"/>
      <c r="D40" s="302"/>
      <c r="E40" s="312"/>
      <c r="F40" s="313"/>
    </row>
    <row r="41" spans="1:6" ht="15" thickTop="1" x14ac:dyDescent="0.3">
      <c r="A41" s="263" t="s">
        <v>202</v>
      </c>
      <c r="B41" s="264" t="s">
        <v>203</v>
      </c>
      <c r="C41" s="314" t="s">
        <v>204</v>
      </c>
      <c r="D41" s="266" t="s">
        <v>205</v>
      </c>
      <c r="E41" s="267" t="s">
        <v>1334</v>
      </c>
      <c r="F41" s="268" t="s">
        <v>18</v>
      </c>
    </row>
    <row r="42" spans="1:6" x14ac:dyDescent="0.3">
      <c r="A42" s="270"/>
      <c r="B42" s="315"/>
      <c r="C42" s="316"/>
      <c r="D42" s="317"/>
      <c r="E42" s="1460"/>
      <c r="F42" s="319"/>
    </row>
    <row r="43" spans="1:6" x14ac:dyDescent="0.3">
      <c r="A43" s="270"/>
      <c r="B43" s="315"/>
      <c r="C43" s="316"/>
      <c r="D43" s="317"/>
      <c r="E43" s="1460"/>
      <c r="F43" s="319"/>
    </row>
    <row r="44" spans="1:6" x14ac:dyDescent="0.3">
      <c r="A44" s="285"/>
      <c r="B44" s="320" t="s">
        <v>1347</v>
      </c>
      <c r="C44" s="321"/>
      <c r="D44" s="322"/>
      <c r="E44" s="1461"/>
      <c r="F44" s="290"/>
    </row>
    <row r="45" spans="1:6" x14ac:dyDescent="0.3">
      <c r="A45" s="324"/>
      <c r="B45" s="325"/>
      <c r="C45" s="326"/>
      <c r="D45" s="327"/>
      <c r="E45" s="1462"/>
      <c r="F45" s="329"/>
    </row>
    <row r="46" spans="1:6" ht="27" x14ac:dyDescent="0.3">
      <c r="A46" s="285" t="s">
        <v>20</v>
      </c>
      <c r="B46" s="330" t="s">
        <v>1348</v>
      </c>
      <c r="C46" s="321" t="s">
        <v>860</v>
      </c>
      <c r="D46" s="326">
        <v>84</v>
      </c>
      <c r="E46" s="1484"/>
      <c r="F46" s="1463">
        <f>D46*E46</f>
        <v>0</v>
      </c>
    </row>
    <row r="47" spans="1:6" x14ac:dyDescent="0.3">
      <c r="A47" s="285"/>
      <c r="B47" s="330"/>
      <c r="C47" s="321"/>
      <c r="D47" s="326"/>
      <c r="E47" s="1478"/>
      <c r="F47" s="290"/>
    </row>
    <row r="48" spans="1:6" ht="27" x14ac:dyDescent="0.3">
      <c r="A48" s="285" t="s">
        <v>25</v>
      </c>
      <c r="B48" s="330" t="s">
        <v>1349</v>
      </c>
      <c r="C48" s="321" t="s">
        <v>860</v>
      </c>
      <c r="D48" s="326">
        <v>24</v>
      </c>
      <c r="E48" s="1484"/>
      <c r="F48" s="1463">
        <f>D48*E48</f>
        <v>0</v>
      </c>
    </row>
    <row r="49" spans="1:6" x14ac:dyDescent="0.3">
      <c r="A49" s="285"/>
      <c r="B49" s="330"/>
      <c r="C49" s="321"/>
      <c r="D49" s="326"/>
      <c r="E49" s="1478"/>
      <c r="F49" s="290"/>
    </row>
    <row r="50" spans="1:6" ht="27" x14ac:dyDescent="0.3">
      <c r="A50" s="285" t="s">
        <v>28</v>
      </c>
      <c r="B50" s="330" t="s">
        <v>1350</v>
      </c>
      <c r="C50" s="321" t="s">
        <v>860</v>
      </c>
      <c r="D50" s="326">
        <v>5</v>
      </c>
      <c r="E50" s="1484"/>
      <c r="F50" s="1463">
        <f>D50*E50</f>
        <v>0</v>
      </c>
    </row>
    <row r="51" spans="1:6" x14ac:dyDescent="0.3">
      <c r="A51" s="285"/>
      <c r="B51" s="330"/>
      <c r="C51" s="321"/>
      <c r="D51" s="326"/>
      <c r="E51" s="1478"/>
      <c r="F51" s="290"/>
    </row>
    <row r="52" spans="1:6" ht="27" x14ac:dyDescent="0.3">
      <c r="A52" s="285" t="s">
        <v>31</v>
      </c>
      <c r="B52" s="330" t="s">
        <v>1351</v>
      </c>
      <c r="C52" s="321" t="s">
        <v>860</v>
      </c>
      <c r="D52" s="326">
        <v>7</v>
      </c>
      <c r="E52" s="1484"/>
      <c r="F52" s="1463">
        <f>D52*E52</f>
        <v>0</v>
      </c>
    </row>
    <row r="53" spans="1:6" x14ac:dyDescent="0.3">
      <c r="A53" s="285"/>
      <c r="B53" s="330"/>
      <c r="C53" s="321"/>
      <c r="D53" s="326"/>
      <c r="E53" s="1478"/>
      <c r="F53" s="290"/>
    </row>
    <row r="54" spans="1:6" x14ac:dyDescent="0.3">
      <c r="A54" s="285"/>
      <c r="B54" s="320" t="s">
        <v>1352</v>
      </c>
      <c r="C54" s="321"/>
      <c r="D54" s="326"/>
      <c r="E54" s="1478"/>
      <c r="F54" s="290"/>
    </row>
    <row r="55" spans="1:6" ht="27" x14ac:dyDescent="0.3">
      <c r="A55" s="285" t="s">
        <v>44</v>
      </c>
      <c r="B55" s="330" t="s">
        <v>1349</v>
      </c>
      <c r="C55" s="321" t="s">
        <v>860</v>
      </c>
      <c r="D55" s="326">
        <v>6</v>
      </c>
      <c r="E55" s="1484"/>
      <c r="F55" s="1463">
        <f>D55*E55</f>
        <v>0</v>
      </c>
    </row>
    <row r="56" spans="1:6" x14ac:dyDescent="0.3">
      <c r="A56" s="285"/>
      <c r="B56" s="330"/>
      <c r="C56" s="321"/>
      <c r="D56" s="326"/>
      <c r="E56" s="1478"/>
      <c r="F56" s="290"/>
    </row>
    <row r="57" spans="1:6" x14ac:dyDescent="0.3">
      <c r="A57" s="285"/>
      <c r="B57" s="320" t="s">
        <v>1353</v>
      </c>
      <c r="C57" s="321"/>
      <c r="D57" s="326"/>
      <c r="E57" s="1478"/>
      <c r="F57" s="290"/>
    </row>
    <row r="58" spans="1:6" ht="27" x14ac:dyDescent="0.3">
      <c r="A58" s="285" t="s">
        <v>56</v>
      </c>
      <c r="B58" s="330" t="s">
        <v>1354</v>
      </c>
      <c r="C58" s="321" t="s">
        <v>860</v>
      </c>
      <c r="D58" s="326">
        <v>2</v>
      </c>
      <c r="E58" s="1484"/>
      <c r="F58" s="1463">
        <f>D58*E58</f>
        <v>0</v>
      </c>
    </row>
    <row r="59" spans="1:6" x14ac:dyDescent="0.3">
      <c r="A59" s="285"/>
      <c r="B59" s="320"/>
      <c r="C59" s="321"/>
      <c r="D59" s="326"/>
      <c r="E59" s="1478"/>
      <c r="F59" s="290"/>
    </row>
    <row r="60" spans="1:6" x14ac:dyDescent="0.3">
      <c r="A60" s="285" t="s">
        <v>60</v>
      </c>
      <c r="B60" s="330" t="s">
        <v>1355</v>
      </c>
      <c r="C60" s="321" t="s">
        <v>860</v>
      </c>
      <c r="D60" s="326">
        <v>4</v>
      </c>
      <c r="E60" s="1484"/>
      <c r="F60" s="1463">
        <f t="shared" ref="F60:F66" si="0">D60*E60</f>
        <v>0</v>
      </c>
    </row>
    <row r="61" spans="1:6" x14ac:dyDescent="0.3">
      <c r="A61" s="285"/>
      <c r="B61" s="320"/>
      <c r="C61" s="321"/>
      <c r="D61" s="326"/>
      <c r="E61" s="1478"/>
      <c r="F61" s="290"/>
    </row>
    <row r="62" spans="1:6" ht="27" x14ac:dyDescent="0.3">
      <c r="A62" s="331" t="s">
        <v>455</v>
      </c>
      <c r="B62" s="330" t="s">
        <v>1356</v>
      </c>
      <c r="C62" s="321" t="s">
        <v>1357</v>
      </c>
      <c r="D62" s="326">
        <v>1</v>
      </c>
      <c r="E62" s="1484"/>
      <c r="F62" s="1463">
        <f t="shared" si="0"/>
        <v>0</v>
      </c>
    </row>
    <row r="63" spans="1:6" x14ac:dyDescent="0.3">
      <c r="A63" s="285"/>
      <c r="B63" s="330"/>
      <c r="C63" s="321"/>
      <c r="D63" s="326"/>
      <c r="E63" s="1478"/>
      <c r="F63" s="290"/>
    </row>
    <row r="64" spans="1:6" x14ac:dyDescent="0.3">
      <c r="A64" s="285" t="s">
        <v>456</v>
      </c>
      <c r="B64" s="332" t="s">
        <v>1358</v>
      </c>
      <c r="C64" s="321" t="s">
        <v>860</v>
      </c>
      <c r="D64" s="326">
        <v>2</v>
      </c>
      <c r="E64" s="1484"/>
      <c r="F64" s="1463">
        <f t="shared" si="0"/>
        <v>0</v>
      </c>
    </row>
    <row r="65" spans="1:6" x14ac:dyDescent="0.3">
      <c r="A65" s="285"/>
      <c r="B65" s="332"/>
      <c r="C65" s="321"/>
      <c r="D65" s="326"/>
      <c r="E65" s="1478"/>
      <c r="F65" s="290"/>
    </row>
    <row r="66" spans="1:6" ht="27" x14ac:dyDescent="0.3">
      <c r="A66" s="285" t="s">
        <v>457</v>
      </c>
      <c r="B66" s="332" t="s">
        <v>1359</v>
      </c>
      <c r="C66" s="321" t="s">
        <v>1357</v>
      </c>
      <c r="D66" s="326">
        <v>1</v>
      </c>
      <c r="E66" s="1484"/>
      <c r="F66" s="1463">
        <f t="shared" si="0"/>
        <v>0</v>
      </c>
    </row>
    <row r="67" spans="1:6" x14ac:dyDescent="0.3">
      <c r="A67" s="285"/>
      <c r="B67" s="332"/>
      <c r="C67" s="321"/>
      <c r="D67" s="326"/>
      <c r="E67" s="1461"/>
      <c r="F67" s="290"/>
    </row>
    <row r="68" spans="1:6" x14ac:dyDescent="0.3">
      <c r="A68" s="285"/>
      <c r="B68" s="332"/>
      <c r="C68" s="321"/>
      <c r="D68" s="326"/>
      <c r="E68" s="1461"/>
      <c r="F68" s="290"/>
    </row>
    <row r="69" spans="1:6" x14ac:dyDescent="0.3">
      <c r="A69" s="285"/>
      <c r="B69" s="332"/>
      <c r="C69" s="321"/>
      <c r="D69" s="326"/>
      <c r="E69" s="1461"/>
      <c r="F69" s="290"/>
    </row>
    <row r="70" spans="1:6" x14ac:dyDescent="0.3">
      <c r="A70" s="285"/>
      <c r="B70" s="332"/>
      <c r="C70" s="321"/>
      <c r="D70" s="326"/>
      <c r="E70" s="323"/>
      <c r="F70" s="290"/>
    </row>
    <row r="71" spans="1:6" x14ac:dyDescent="0.3">
      <c r="A71" s="285"/>
      <c r="B71" s="332"/>
      <c r="C71" s="321"/>
      <c r="D71" s="326"/>
      <c r="E71" s="323"/>
      <c r="F71" s="290"/>
    </row>
    <row r="72" spans="1:6" x14ac:dyDescent="0.3">
      <c r="A72" s="285"/>
      <c r="B72" s="332"/>
      <c r="C72" s="321"/>
      <c r="D72" s="326"/>
      <c r="E72" s="323"/>
      <c r="F72" s="290"/>
    </row>
    <row r="73" spans="1:6" x14ac:dyDescent="0.3">
      <c r="A73" s="285"/>
      <c r="B73" s="332"/>
      <c r="C73" s="321"/>
      <c r="D73" s="326"/>
      <c r="E73" s="323"/>
      <c r="F73" s="290"/>
    </row>
    <row r="74" spans="1:6" x14ac:dyDescent="0.3">
      <c r="A74" s="285"/>
      <c r="B74" s="332"/>
      <c r="C74" s="321"/>
      <c r="D74" s="326"/>
      <c r="E74" s="323"/>
      <c r="F74" s="290"/>
    </row>
    <row r="75" spans="1:6" x14ac:dyDescent="0.3">
      <c r="A75" s="285"/>
      <c r="B75" s="332"/>
      <c r="C75" s="321"/>
      <c r="D75" s="326"/>
      <c r="E75" s="323"/>
      <c r="F75" s="290"/>
    </row>
    <row r="76" spans="1:6" x14ac:dyDescent="0.3">
      <c r="A76" s="285"/>
      <c r="B76" s="332"/>
      <c r="C76" s="321"/>
      <c r="D76" s="326"/>
      <c r="E76" s="323"/>
      <c r="F76" s="290"/>
    </row>
    <row r="77" spans="1:6" x14ac:dyDescent="0.3">
      <c r="A77" s="285"/>
      <c r="B77" s="332"/>
      <c r="C77" s="321"/>
      <c r="D77" s="326"/>
      <c r="E77" s="323"/>
      <c r="F77" s="290"/>
    </row>
    <row r="78" spans="1:6" x14ac:dyDescent="0.3">
      <c r="A78" s="285"/>
      <c r="B78" s="332"/>
      <c r="C78" s="321"/>
      <c r="D78" s="326"/>
      <c r="E78" s="323"/>
      <c r="F78" s="290"/>
    </row>
    <row r="79" spans="1:6" x14ac:dyDescent="0.3">
      <c r="A79" s="285"/>
      <c r="B79" s="332"/>
      <c r="C79" s="321"/>
      <c r="D79" s="326"/>
      <c r="E79" s="323"/>
      <c r="F79" s="290"/>
    </row>
    <row r="80" spans="1:6" x14ac:dyDescent="0.3">
      <c r="A80" s="285"/>
      <c r="B80" s="332"/>
      <c r="C80" s="321"/>
      <c r="D80" s="326"/>
      <c r="E80" s="323"/>
      <c r="F80" s="290"/>
    </row>
    <row r="81" spans="1:6" x14ac:dyDescent="0.3">
      <c r="A81" s="285"/>
      <c r="B81" s="332"/>
      <c r="C81" s="321"/>
      <c r="D81" s="326"/>
      <c r="E81" s="323"/>
      <c r="F81" s="290"/>
    </row>
    <row r="82" spans="1:6" x14ac:dyDescent="0.3">
      <c r="A82" s="285"/>
      <c r="B82" s="332"/>
      <c r="C82" s="321"/>
      <c r="D82" s="326"/>
      <c r="E82" s="323"/>
      <c r="F82" s="333"/>
    </row>
    <row r="83" spans="1:6" ht="15" thickBot="1" x14ac:dyDescent="0.35">
      <c r="A83" s="1464"/>
      <c r="B83" s="1465" t="s">
        <v>378</v>
      </c>
      <c r="C83" s="1466"/>
      <c r="D83" s="1466" t="s">
        <v>18</v>
      </c>
      <c r="E83" s="1421"/>
      <c r="F83" s="1476">
        <f>SUM(F42:F81)</f>
        <v>0</v>
      </c>
    </row>
    <row r="84" spans="1:6" ht="15" thickTop="1" x14ac:dyDescent="0.3">
      <c r="A84" s="304"/>
      <c r="B84" s="305"/>
      <c r="C84" s="306"/>
      <c r="D84" s="307"/>
      <c r="E84" s="308"/>
      <c r="F84" s="309"/>
    </row>
    <row r="85" spans="1:6" ht="15" thickBot="1" x14ac:dyDescent="0.35">
      <c r="A85" s="310"/>
      <c r="B85" s="311"/>
      <c r="C85" s="301"/>
      <c r="D85" s="302"/>
      <c r="E85" s="312"/>
      <c r="F85" s="313"/>
    </row>
    <row r="86" spans="1:6" ht="15" thickTop="1" x14ac:dyDescent="0.3">
      <c r="A86" s="263" t="s">
        <v>202</v>
      </c>
      <c r="B86" s="264" t="s">
        <v>203</v>
      </c>
      <c r="C86" s="314" t="s">
        <v>204</v>
      </c>
      <c r="D86" s="266" t="s">
        <v>205</v>
      </c>
      <c r="E86" s="267" t="s">
        <v>1334</v>
      </c>
      <c r="F86" s="268" t="s">
        <v>18</v>
      </c>
    </row>
    <row r="87" spans="1:6" ht="4.95" customHeight="1" x14ac:dyDescent="0.3">
      <c r="A87" s="324"/>
      <c r="B87" s="325"/>
      <c r="C87" s="326"/>
      <c r="D87" s="326"/>
      <c r="E87" s="328"/>
      <c r="F87" s="319"/>
    </row>
    <row r="88" spans="1:6" x14ac:dyDescent="0.3">
      <c r="A88" s="1468"/>
      <c r="B88" s="1469" t="s">
        <v>238</v>
      </c>
      <c r="C88" s="1470"/>
      <c r="D88" s="1470" t="s">
        <v>18</v>
      </c>
      <c r="E88" s="1471"/>
      <c r="F88" s="1472">
        <f>F83</f>
        <v>0</v>
      </c>
    </row>
    <row r="89" spans="1:6" x14ac:dyDescent="0.3">
      <c r="A89" s="324"/>
      <c r="B89" s="325"/>
      <c r="C89" s="326"/>
      <c r="D89" s="327"/>
      <c r="E89" s="328"/>
      <c r="F89" s="290"/>
    </row>
    <row r="90" spans="1:6" x14ac:dyDescent="0.3">
      <c r="A90" s="324"/>
      <c r="B90" s="337" t="s">
        <v>1360</v>
      </c>
      <c r="C90" s="326"/>
      <c r="D90" s="327"/>
      <c r="E90" s="328"/>
      <c r="F90" s="329"/>
    </row>
    <row r="91" spans="1:6" x14ac:dyDescent="0.3">
      <c r="A91" s="324"/>
      <c r="B91" s="338"/>
      <c r="C91" s="326"/>
      <c r="D91" s="327"/>
      <c r="E91" s="328"/>
      <c r="F91" s="290"/>
    </row>
    <row r="92" spans="1:6" ht="39.6" x14ac:dyDescent="0.3">
      <c r="A92" s="339" t="s">
        <v>20</v>
      </c>
      <c r="B92" s="340" t="s">
        <v>1361</v>
      </c>
      <c r="C92" s="341" t="s">
        <v>643</v>
      </c>
      <c r="D92" s="342">
        <v>4</v>
      </c>
      <c r="E92" s="1477"/>
      <c r="F92" s="1474">
        <f>D92*E92</f>
        <v>0</v>
      </c>
    </row>
    <row r="93" spans="1:6" x14ac:dyDescent="0.3">
      <c r="A93" s="285"/>
      <c r="B93" s="291"/>
      <c r="C93" s="321"/>
      <c r="D93" s="322"/>
      <c r="E93" s="1478"/>
      <c r="F93" s="1474"/>
    </row>
    <row r="94" spans="1:6" x14ac:dyDescent="0.3">
      <c r="A94" s="343"/>
      <c r="B94" s="344" t="s">
        <v>1362</v>
      </c>
      <c r="C94" s="345"/>
      <c r="D94" s="346"/>
      <c r="E94" s="1479"/>
      <c r="F94" s="1474"/>
    </row>
    <row r="95" spans="1:6" x14ac:dyDescent="0.3">
      <c r="A95" s="343"/>
      <c r="B95" s="347" t="s">
        <v>1363</v>
      </c>
      <c r="C95" s="345"/>
      <c r="D95" s="346"/>
      <c r="E95" s="1479"/>
      <c r="F95" s="1474"/>
    </row>
    <row r="96" spans="1:6" x14ac:dyDescent="0.3">
      <c r="A96" s="343"/>
      <c r="B96" s="297" t="s">
        <v>1364</v>
      </c>
      <c r="C96" s="345"/>
      <c r="D96" s="346"/>
      <c r="E96" s="1479"/>
      <c r="F96" s="1474"/>
    </row>
    <row r="97" spans="1:6" x14ac:dyDescent="0.3">
      <c r="A97" s="348"/>
      <c r="B97" s="297" t="s">
        <v>1365</v>
      </c>
      <c r="C97" s="349"/>
      <c r="D97" s="350"/>
      <c r="E97" s="1480"/>
      <c r="F97" s="1474"/>
    </row>
    <row r="98" spans="1:6" x14ac:dyDescent="0.3">
      <c r="A98" s="348"/>
      <c r="B98" s="297" t="s">
        <v>1366</v>
      </c>
      <c r="C98" s="349"/>
      <c r="D98" s="350"/>
      <c r="E98" s="1480"/>
      <c r="F98" s="1474"/>
    </row>
    <row r="99" spans="1:6" x14ac:dyDescent="0.3">
      <c r="A99" s="348"/>
      <c r="B99" s="297" t="s">
        <v>1367</v>
      </c>
      <c r="C99" s="349"/>
      <c r="D99" s="350"/>
      <c r="E99" s="1480"/>
      <c r="F99" s="1474"/>
    </row>
    <row r="100" spans="1:6" x14ac:dyDescent="0.3">
      <c r="A100" s="348"/>
      <c r="B100" s="297" t="s">
        <v>1368</v>
      </c>
      <c r="C100" s="349"/>
      <c r="D100" s="350"/>
      <c r="E100" s="1480"/>
      <c r="F100" s="1474"/>
    </row>
    <row r="101" spans="1:6" x14ac:dyDescent="0.3">
      <c r="A101" s="324"/>
      <c r="B101" s="297" t="s">
        <v>1369</v>
      </c>
      <c r="C101" s="326"/>
      <c r="D101" s="327"/>
      <c r="E101" s="1480"/>
      <c r="F101" s="1474"/>
    </row>
    <row r="102" spans="1:6" x14ac:dyDescent="0.3">
      <c r="A102" s="324"/>
      <c r="B102" s="351"/>
      <c r="C102" s="326"/>
      <c r="D102" s="327"/>
      <c r="E102" s="1480"/>
      <c r="F102" s="1474"/>
    </row>
    <row r="103" spans="1:6" ht="40.200000000000003" x14ac:dyDescent="0.3">
      <c r="A103" s="324" t="s">
        <v>25</v>
      </c>
      <c r="B103" s="297" t="s">
        <v>1370</v>
      </c>
      <c r="C103" s="326" t="s">
        <v>643</v>
      </c>
      <c r="D103" s="327">
        <v>1</v>
      </c>
      <c r="E103" s="1477"/>
      <c r="F103" s="1474">
        <f>D103*E103</f>
        <v>0</v>
      </c>
    </row>
    <row r="104" spans="1:6" x14ac:dyDescent="0.3">
      <c r="A104" s="339"/>
      <c r="B104" s="352"/>
      <c r="C104" s="341"/>
      <c r="D104" s="342"/>
      <c r="E104" s="1480"/>
      <c r="F104" s="1474"/>
    </row>
    <row r="105" spans="1:6" x14ac:dyDescent="0.3">
      <c r="A105" s="339"/>
      <c r="B105" s="353" t="s">
        <v>1371</v>
      </c>
      <c r="C105" s="341"/>
      <c r="D105" s="342"/>
      <c r="E105" s="1480"/>
      <c r="F105" s="1474"/>
    </row>
    <row r="106" spans="1:6" x14ac:dyDescent="0.3">
      <c r="A106" s="339"/>
      <c r="B106" s="347" t="s">
        <v>1363</v>
      </c>
      <c r="C106" s="341"/>
      <c r="D106" s="342"/>
      <c r="E106" s="1480"/>
      <c r="F106" s="1474"/>
    </row>
    <row r="107" spans="1:6" x14ac:dyDescent="0.3">
      <c r="A107" s="339"/>
      <c r="B107" s="297" t="s">
        <v>1364</v>
      </c>
      <c r="C107" s="341"/>
      <c r="D107" s="342"/>
      <c r="E107" s="1480"/>
      <c r="F107" s="1474"/>
    </row>
    <row r="108" spans="1:6" x14ac:dyDescent="0.3">
      <c r="A108" s="339"/>
      <c r="B108" s="297" t="s">
        <v>1365</v>
      </c>
      <c r="C108" s="341"/>
      <c r="D108" s="342"/>
      <c r="E108" s="1480"/>
      <c r="F108" s="1474"/>
    </row>
    <row r="109" spans="1:6" x14ac:dyDescent="0.3">
      <c r="A109" s="339"/>
      <c r="B109" s="297" t="s">
        <v>1366</v>
      </c>
      <c r="C109" s="341"/>
      <c r="D109" s="342"/>
      <c r="E109" s="1480"/>
      <c r="F109" s="1474"/>
    </row>
    <row r="110" spans="1:6" x14ac:dyDescent="0.3">
      <c r="A110" s="339"/>
      <c r="B110" s="297" t="s">
        <v>1367</v>
      </c>
      <c r="C110" s="341"/>
      <c r="D110" s="342"/>
      <c r="E110" s="1480"/>
      <c r="F110" s="1474"/>
    </row>
    <row r="111" spans="1:6" x14ac:dyDescent="0.3">
      <c r="A111" s="339"/>
      <c r="B111" s="297" t="s">
        <v>1368</v>
      </c>
      <c r="C111" s="341"/>
      <c r="D111" s="342"/>
      <c r="E111" s="1480"/>
      <c r="F111" s="1474"/>
    </row>
    <row r="112" spans="1:6" x14ac:dyDescent="0.3">
      <c r="A112" s="339"/>
      <c r="B112" s="297" t="s">
        <v>1369</v>
      </c>
      <c r="C112" s="341"/>
      <c r="D112" s="342"/>
      <c r="E112" s="1480"/>
      <c r="F112" s="1474"/>
    </row>
    <row r="113" spans="1:6" x14ac:dyDescent="0.3">
      <c r="A113" s="339"/>
      <c r="B113" s="352"/>
      <c r="C113" s="341"/>
      <c r="D113" s="342"/>
      <c r="E113" s="1480"/>
      <c r="F113" s="1474"/>
    </row>
    <row r="114" spans="1:6" ht="27" x14ac:dyDescent="0.3">
      <c r="A114" s="339" t="s">
        <v>28</v>
      </c>
      <c r="B114" s="354" t="s">
        <v>1372</v>
      </c>
      <c r="C114" s="341" t="s">
        <v>643</v>
      </c>
      <c r="D114" s="342">
        <v>12</v>
      </c>
      <c r="E114" s="1477"/>
      <c r="F114" s="1474">
        <f>D114*E114</f>
        <v>0</v>
      </c>
    </row>
    <row r="115" spans="1:6" x14ac:dyDescent="0.3">
      <c r="A115" s="339"/>
      <c r="B115" s="355" t="s">
        <v>1373</v>
      </c>
      <c r="C115" s="341"/>
      <c r="D115" s="342"/>
      <c r="E115" s="1480"/>
      <c r="F115" s="1474"/>
    </row>
    <row r="116" spans="1:6" x14ac:dyDescent="0.3">
      <c r="A116" s="356"/>
      <c r="B116" s="357" t="s">
        <v>1374</v>
      </c>
      <c r="C116" s="341"/>
      <c r="D116" s="342"/>
      <c r="E116" s="1480"/>
      <c r="F116" s="1474"/>
    </row>
    <row r="117" spans="1:6" ht="27" x14ac:dyDescent="0.3">
      <c r="A117" s="339"/>
      <c r="B117" s="354" t="s">
        <v>1375</v>
      </c>
      <c r="C117" s="341"/>
      <c r="D117" s="342"/>
      <c r="E117" s="1480"/>
      <c r="F117" s="1474"/>
    </row>
    <row r="118" spans="1:6" x14ac:dyDescent="0.3">
      <c r="A118" s="339"/>
      <c r="B118" s="355" t="s">
        <v>1376</v>
      </c>
      <c r="C118" s="341"/>
      <c r="D118" s="342"/>
      <c r="E118" s="1480"/>
      <c r="F118" s="1474"/>
    </row>
    <row r="119" spans="1:6" x14ac:dyDescent="0.3">
      <c r="A119" s="339"/>
      <c r="B119" s="358"/>
      <c r="C119" s="341"/>
      <c r="D119" s="342"/>
      <c r="E119" s="1480"/>
      <c r="F119" s="1474"/>
    </row>
    <row r="120" spans="1:6" ht="39.6" x14ac:dyDescent="0.3">
      <c r="A120" s="339" t="s">
        <v>31</v>
      </c>
      <c r="B120" s="340" t="s">
        <v>1377</v>
      </c>
      <c r="C120" s="341" t="s">
        <v>643</v>
      </c>
      <c r="D120" s="342">
        <v>22</v>
      </c>
      <c r="E120" s="1477"/>
      <c r="F120" s="1474">
        <f>D120*E120</f>
        <v>0</v>
      </c>
    </row>
    <row r="121" spans="1:6" x14ac:dyDescent="0.3">
      <c r="A121" s="339"/>
      <c r="B121" s="358" t="s">
        <v>1378</v>
      </c>
      <c r="C121" s="341"/>
      <c r="D121" s="342"/>
      <c r="E121" s="1480"/>
      <c r="F121" s="1474"/>
    </row>
    <row r="122" spans="1:6" ht="27" x14ac:dyDescent="0.3">
      <c r="A122" s="339" t="s">
        <v>44</v>
      </c>
      <c r="B122" s="297" t="s">
        <v>1379</v>
      </c>
      <c r="C122" s="341" t="s">
        <v>643</v>
      </c>
      <c r="D122" s="342">
        <v>6</v>
      </c>
      <c r="E122" s="1477"/>
      <c r="F122" s="1474">
        <f t="shared" ref="F122" si="1">D122*E122</f>
        <v>0</v>
      </c>
    </row>
    <row r="123" spans="1:6" x14ac:dyDescent="0.3">
      <c r="A123" s="339"/>
      <c r="B123" s="297"/>
      <c r="C123" s="341"/>
      <c r="D123" s="342"/>
      <c r="E123" s="1480"/>
      <c r="F123" s="1474"/>
    </row>
    <row r="124" spans="1:6" ht="27" x14ac:dyDescent="0.3">
      <c r="A124" s="339" t="s">
        <v>56</v>
      </c>
      <c r="B124" s="297" t="s">
        <v>1380</v>
      </c>
      <c r="C124" s="341" t="s">
        <v>643</v>
      </c>
      <c r="D124" s="342">
        <v>4</v>
      </c>
      <c r="E124" s="1477"/>
      <c r="F124" s="1474">
        <f t="shared" ref="F124" si="2">D124*E124</f>
        <v>0</v>
      </c>
    </row>
    <row r="125" spans="1:6" x14ac:dyDescent="0.3">
      <c r="A125" s="339"/>
      <c r="B125" s="358"/>
      <c r="C125" s="341"/>
      <c r="D125" s="342"/>
      <c r="E125" s="1480"/>
      <c r="F125" s="1474"/>
    </row>
    <row r="126" spans="1:6" ht="26.4" x14ac:dyDescent="0.3">
      <c r="A126" s="339" t="s">
        <v>60</v>
      </c>
      <c r="B126" s="359" t="s">
        <v>1381</v>
      </c>
      <c r="C126" s="341" t="s">
        <v>1357</v>
      </c>
      <c r="D126" s="342">
        <v>2</v>
      </c>
      <c r="E126" s="1477"/>
      <c r="F126" s="1474">
        <f t="shared" ref="F126" si="3">D126*E126</f>
        <v>0</v>
      </c>
    </row>
    <row r="127" spans="1:6" x14ac:dyDescent="0.3">
      <c r="A127" s="339"/>
      <c r="B127" s="360" t="s">
        <v>1382</v>
      </c>
      <c r="C127" s="341"/>
      <c r="D127" s="342"/>
      <c r="E127" s="1480"/>
      <c r="F127" s="1474"/>
    </row>
    <row r="128" spans="1:6" x14ac:dyDescent="0.3">
      <c r="A128" s="339"/>
      <c r="B128" s="360" t="s">
        <v>1383</v>
      </c>
      <c r="C128" s="341"/>
      <c r="D128" s="342"/>
      <c r="E128" s="1480"/>
      <c r="F128" s="1474"/>
    </row>
    <row r="129" spans="1:6" x14ac:dyDescent="0.3">
      <c r="A129" s="339"/>
      <c r="B129" s="360" t="s">
        <v>1384</v>
      </c>
      <c r="C129" s="341"/>
      <c r="D129" s="342"/>
      <c r="E129" s="1480"/>
      <c r="F129" s="1474"/>
    </row>
    <row r="130" spans="1:6" ht="9.6" customHeight="1" x14ac:dyDescent="0.3">
      <c r="A130" s="324"/>
      <c r="B130" s="361"/>
      <c r="C130" s="326"/>
      <c r="D130" s="327"/>
      <c r="E130" s="1480"/>
      <c r="F130" s="1481"/>
    </row>
    <row r="131" spans="1:6" x14ac:dyDescent="0.3">
      <c r="A131" s="1468"/>
      <c r="B131" s="1469" t="s">
        <v>378</v>
      </c>
      <c r="C131" s="1470"/>
      <c r="D131" s="1470" t="s">
        <v>18</v>
      </c>
      <c r="E131" s="1482"/>
      <c r="F131" s="1483">
        <f>SUM(F87:F129)</f>
        <v>0</v>
      </c>
    </row>
    <row r="132" spans="1:6" ht="7.95" customHeight="1" thickBot="1" x14ac:dyDescent="0.35">
      <c r="A132" s="285"/>
      <c r="B132" s="298"/>
      <c r="C132" s="362"/>
      <c r="D132" s="363"/>
      <c r="E132" s="364"/>
      <c r="F132" s="335"/>
    </row>
    <row r="133" spans="1:6" ht="15" thickTop="1" x14ac:dyDescent="0.3">
      <c r="A133" s="304"/>
      <c r="B133" s="305"/>
      <c r="C133" s="306"/>
      <c r="D133" s="307"/>
      <c r="E133" s="308"/>
      <c r="F133" s="309"/>
    </row>
    <row r="134" spans="1:6" ht="15" thickBot="1" x14ac:dyDescent="0.35">
      <c r="A134" s="310"/>
      <c r="B134" s="311"/>
      <c r="C134" s="301"/>
      <c r="D134" s="302"/>
      <c r="E134" s="312"/>
      <c r="F134" s="313"/>
    </row>
    <row r="135" spans="1:6" ht="15" thickTop="1" x14ac:dyDescent="0.3">
      <c r="A135" s="263" t="s">
        <v>202</v>
      </c>
      <c r="B135" s="264" t="s">
        <v>203</v>
      </c>
      <c r="C135" s="314" t="s">
        <v>204</v>
      </c>
      <c r="D135" s="266" t="s">
        <v>205</v>
      </c>
      <c r="E135" s="267" t="s">
        <v>1334</v>
      </c>
      <c r="F135" s="268" t="s">
        <v>18</v>
      </c>
    </row>
    <row r="136" spans="1:6" x14ac:dyDescent="0.3">
      <c r="A136" s="324"/>
      <c r="B136" s="325"/>
      <c r="C136" s="326"/>
      <c r="D136" s="326"/>
      <c r="E136" s="328"/>
      <c r="F136" s="319"/>
    </row>
    <row r="137" spans="1:6" x14ac:dyDescent="0.3">
      <c r="A137" s="324"/>
      <c r="B137" s="336" t="s">
        <v>238</v>
      </c>
      <c r="C137" s="326"/>
      <c r="D137" s="326" t="s">
        <v>18</v>
      </c>
      <c r="E137" s="328"/>
      <c r="F137" s="319">
        <f>F131</f>
        <v>0</v>
      </c>
    </row>
    <row r="138" spans="1:6" x14ac:dyDescent="0.3">
      <c r="A138" s="339"/>
      <c r="B138" s="297"/>
      <c r="C138" s="341"/>
      <c r="D138" s="342"/>
      <c r="E138" s="328"/>
      <c r="F138" s="290"/>
    </row>
    <row r="139" spans="1:6" ht="66.599999999999994" x14ac:dyDescent="0.3">
      <c r="A139" s="339" t="s">
        <v>20</v>
      </c>
      <c r="B139" s="297" t="s">
        <v>1385</v>
      </c>
      <c r="C139" s="341" t="s">
        <v>1357</v>
      </c>
      <c r="D139" s="342"/>
      <c r="E139" s="328"/>
      <c r="F139" s="1473"/>
    </row>
    <row r="140" spans="1:6" x14ac:dyDescent="0.3">
      <c r="A140" s="339"/>
      <c r="B140" s="358"/>
      <c r="C140" s="341"/>
      <c r="D140" s="342"/>
      <c r="E140" s="328"/>
      <c r="F140" s="1474"/>
    </row>
    <row r="141" spans="1:6" ht="66.599999999999994" x14ac:dyDescent="0.3">
      <c r="A141" s="339" t="s">
        <v>25</v>
      </c>
      <c r="B141" s="360" t="s">
        <v>1386</v>
      </c>
      <c r="C141" s="341" t="s">
        <v>1357</v>
      </c>
      <c r="D141" s="342"/>
      <c r="E141" s="328"/>
      <c r="F141" s="1475"/>
    </row>
    <row r="142" spans="1:6" x14ac:dyDescent="0.3">
      <c r="A142" s="339"/>
      <c r="B142" s="358"/>
      <c r="C142" s="341"/>
      <c r="D142" s="342"/>
      <c r="E142" s="328"/>
      <c r="F142" s="1474"/>
    </row>
    <row r="143" spans="1:6" ht="40.200000000000003" x14ac:dyDescent="0.3">
      <c r="A143" s="339" t="s">
        <v>28</v>
      </c>
      <c r="B143" s="297" t="s">
        <v>1387</v>
      </c>
      <c r="C143" s="341" t="s">
        <v>1357</v>
      </c>
      <c r="D143" s="342"/>
      <c r="E143" s="328"/>
      <c r="F143" s="1475"/>
    </row>
    <row r="144" spans="1:6" x14ac:dyDescent="0.3">
      <c r="A144" s="339"/>
      <c r="B144" s="358"/>
      <c r="C144" s="341"/>
      <c r="D144" s="342"/>
      <c r="E144" s="328"/>
      <c r="F144" s="290"/>
    </row>
    <row r="145" spans="1:6" x14ac:dyDescent="0.3">
      <c r="A145" s="324"/>
      <c r="B145" s="336"/>
      <c r="C145" s="326"/>
      <c r="D145" s="326"/>
      <c r="E145" s="328"/>
      <c r="F145" s="290"/>
    </row>
    <row r="146" spans="1:6" x14ac:dyDescent="0.3">
      <c r="A146" s="339"/>
      <c r="B146" s="358"/>
      <c r="C146" s="341"/>
      <c r="D146" s="342"/>
      <c r="E146" s="328"/>
      <c r="F146" s="290"/>
    </row>
    <row r="147" spans="1:6" x14ac:dyDescent="0.3">
      <c r="A147" s="339"/>
      <c r="B147" s="358"/>
      <c r="C147" s="341"/>
      <c r="D147" s="342"/>
      <c r="E147" s="328"/>
      <c r="F147" s="290"/>
    </row>
    <row r="148" spans="1:6" x14ac:dyDescent="0.3">
      <c r="A148" s="339"/>
      <c r="B148" s="358"/>
      <c r="C148" s="341"/>
      <c r="D148" s="342"/>
      <c r="E148" s="328"/>
      <c r="F148" s="290"/>
    </row>
    <row r="149" spans="1:6" x14ac:dyDescent="0.3">
      <c r="A149" s="339"/>
      <c r="B149" s="358"/>
      <c r="C149" s="341"/>
      <c r="D149" s="342"/>
      <c r="E149" s="328"/>
      <c r="F149" s="290"/>
    </row>
    <row r="150" spans="1:6" x14ac:dyDescent="0.3">
      <c r="A150" s="339"/>
      <c r="B150" s="358"/>
      <c r="C150" s="341"/>
      <c r="D150" s="342"/>
      <c r="E150" s="328"/>
      <c r="F150" s="290"/>
    </row>
    <row r="151" spans="1:6" x14ac:dyDescent="0.3">
      <c r="A151" s="339"/>
      <c r="B151" s="358"/>
      <c r="C151" s="341"/>
      <c r="D151" s="342"/>
      <c r="E151" s="328"/>
      <c r="F151" s="290"/>
    </row>
    <row r="152" spans="1:6" x14ac:dyDescent="0.3">
      <c r="A152" s="339"/>
      <c r="B152" s="358"/>
      <c r="C152" s="341"/>
      <c r="D152" s="342"/>
      <c r="E152" s="328"/>
      <c r="F152" s="290"/>
    </row>
    <row r="153" spans="1:6" x14ac:dyDescent="0.3">
      <c r="A153" s="339"/>
      <c r="B153" s="358"/>
      <c r="C153" s="341"/>
      <c r="D153" s="342"/>
      <c r="E153" s="328"/>
      <c r="F153" s="290"/>
    </row>
    <row r="154" spans="1:6" x14ac:dyDescent="0.3">
      <c r="A154" s="339"/>
      <c r="B154" s="358"/>
      <c r="C154" s="341"/>
      <c r="D154" s="342"/>
      <c r="E154" s="328"/>
      <c r="F154" s="290"/>
    </row>
    <row r="155" spans="1:6" x14ac:dyDescent="0.3">
      <c r="A155" s="339"/>
      <c r="B155" s="358"/>
      <c r="C155" s="341"/>
      <c r="D155" s="342"/>
      <c r="E155" s="328"/>
      <c r="F155" s="290"/>
    </row>
    <row r="156" spans="1:6" x14ac:dyDescent="0.3">
      <c r="A156" s="339"/>
      <c r="B156" s="358"/>
      <c r="C156" s="341"/>
      <c r="D156" s="342"/>
      <c r="E156" s="328"/>
      <c r="F156" s="290"/>
    </row>
    <row r="157" spans="1:6" x14ac:dyDescent="0.3">
      <c r="A157" s="339"/>
      <c r="B157" s="358"/>
      <c r="C157" s="341"/>
      <c r="D157" s="342"/>
      <c r="E157" s="328"/>
      <c r="F157" s="290"/>
    </row>
    <row r="158" spans="1:6" x14ac:dyDescent="0.3">
      <c r="A158" s="339"/>
      <c r="B158" s="358"/>
      <c r="C158" s="341"/>
      <c r="D158" s="342"/>
      <c r="E158" s="328"/>
      <c r="F158" s="290"/>
    </row>
    <row r="159" spans="1:6" x14ac:dyDescent="0.3">
      <c r="A159" s="339"/>
      <c r="B159" s="358"/>
      <c r="C159" s="341"/>
      <c r="D159" s="342"/>
      <c r="E159" s="328"/>
      <c r="F159" s="290"/>
    </row>
    <row r="160" spans="1:6" x14ac:dyDescent="0.3">
      <c r="A160" s="339"/>
      <c r="B160" s="358"/>
      <c r="C160" s="341"/>
      <c r="D160" s="342"/>
      <c r="E160" s="328"/>
      <c r="F160" s="290"/>
    </row>
    <row r="161" spans="1:6" x14ac:dyDescent="0.3">
      <c r="A161" s="339"/>
      <c r="B161" s="358"/>
      <c r="C161" s="341"/>
      <c r="D161" s="342"/>
      <c r="E161" s="328"/>
      <c r="F161" s="290"/>
    </row>
    <row r="162" spans="1:6" x14ac:dyDescent="0.3">
      <c r="A162" s="339"/>
      <c r="B162" s="358"/>
      <c r="C162" s="341"/>
      <c r="D162" s="342"/>
      <c r="E162" s="328"/>
      <c r="F162" s="290"/>
    </row>
    <row r="163" spans="1:6" x14ac:dyDescent="0.3">
      <c r="A163" s="339"/>
      <c r="B163" s="358"/>
      <c r="C163" s="341"/>
      <c r="D163" s="342"/>
      <c r="E163" s="328"/>
      <c r="F163" s="290"/>
    </row>
    <row r="164" spans="1:6" x14ac:dyDescent="0.3">
      <c r="A164" s="339"/>
      <c r="B164" s="358"/>
      <c r="C164" s="341"/>
      <c r="D164" s="342"/>
      <c r="E164" s="328"/>
      <c r="F164" s="290"/>
    </row>
    <row r="165" spans="1:6" x14ac:dyDescent="0.3">
      <c r="A165" s="339"/>
      <c r="B165" s="358"/>
      <c r="C165" s="341"/>
      <c r="D165" s="342"/>
      <c r="E165" s="328"/>
      <c r="F165" s="290"/>
    </row>
    <row r="166" spans="1:6" x14ac:dyDescent="0.3">
      <c r="A166" s="339"/>
      <c r="B166" s="358"/>
      <c r="C166" s="341"/>
      <c r="D166" s="342"/>
      <c r="E166" s="328"/>
      <c r="F166" s="290"/>
    </row>
    <row r="167" spans="1:6" x14ac:dyDescent="0.3">
      <c r="A167" s="339"/>
      <c r="B167" s="358"/>
      <c r="C167" s="341"/>
      <c r="D167" s="342"/>
      <c r="E167" s="328"/>
      <c r="F167" s="290"/>
    </row>
    <row r="168" spans="1:6" x14ac:dyDescent="0.3">
      <c r="A168" s="339"/>
      <c r="B168" s="358"/>
      <c r="C168" s="341"/>
      <c r="D168" s="342"/>
      <c r="E168" s="328"/>
      <c r="F168" s="290"/>
    </row>
    <row r="169" spans="1:6" x14ac:dyDescent="0.3">
      <c r="A169" s="339"/>
      <c r="B169" s="358"/>
      <c r="C169" s="341"/>
      <c r="D169" s="342"/>
      <c r="E169" s="328"/>
      <c r="F169" s="290"/>
    </row>
    <row r="170" spans="1:6" x14ac:dyDescent="0.3">
      <c r="A170" s="339"/>
      <c r="B170" s="358"/>
      <c r="C170" s="341"/>
      <c r="D170" s="342"/>
      <c r="E170" s="328"/>
      <c r="F170" s="290"/>
    </row>
    <row r="171" spans="1:6" x14ac:dyDescent="0.3">
      <c r="A171" s="339"/>
      <c r="B171" s="358"/>
      <c r="C171" s="341"/>
      <c r="D171" s="342"/>
      <c r="E171" s="328"/>
      <c r="F171" s="290"/>
    </row>
    <row r="172" spans="1:6" x14ac:dyDescent="0.3">
      <c r="A172" s="339"/>
      <c r="B172" s="358"/>
      <c r="C172" s="341"/>
      <c r="D172" s="342"/>
      <c r="E172" s="328"/>
      <c r="F172" s="290"/>
    </row>
    <row r="173" spans="1:6" x14ac:dyDescent="0.3">
      <c r="A173" s="339"/>
      <c r="B173" s="358"/>
      <c r="C173" s="341"/>
      <c r="D173" s="342"/>
      <c r="E173" s="328"/>
      <c r="F173" s="290"/>
    </row>
    <row r="174" spans="1:6" x14ac:dyDescent="0.3">
      <c r="A174" s="339"/>
      <c r="B174" s="358"/>
      <c r="C174" s="341"/>
      <c r="D174" s="342"/>
      <c r="E174" s="328"/>
      <c r="F174" s="290"/>
    </row>
    <row r="175" spans="1:6" x14ac:dyDescent="0.3">
      <c r="A175" s="339"/>
      <c r="B175" s="358"/>
      <c r="C175" s="341"/>
      <c r="D175" s="342"/>
      <c r="E175" s="328"/>
      <c r="F175" s="290"/>
    </row>
    <row r="176" spans="1:6" x14ac:dyDescent="0.3">
      <c r="A176" s="339"/>
      <c r="B176" s="358"/>
      <c r="C176" s="341"/>
      <c r="D176" s="342"/>
      <c r="E176" s="328"/>
      <c r="F176" s="290"/>
    </row>
    <row r="177" spans="1:6" x14ac:dyDescent="0.3">
      <c r="A177" s="339"/>
      <c r="B177" s="358"/>
      <c r="C177" s="341"/>
      <c r="D177" s="342"/>
      <c r="E177" s="328"/>
      <c r="F177" s="290"/>
    </row>
    <row r="178" spans="1:6" x14ac:dyDescent="0.3">
      <c r="A178" s="339"/>
      <c r="B178" s="358"/>
      <c r="C178" s="341"/>
      <c r="D178" s="342"/>
      <c r="E178" s="328"/>
      <c r="F178" s="290"/>
    </row>
    <row r="179" spans="1:6" x14ac:dyDescent="0.3">
      <c r="A179" s="339"/>
      <c r="B179" s="358"/>
      <c r="C179" s="341"/>
      <c r="D179" s="342"/>
      <c r="E179" s="328"/>
      <c r="F179" s="333"/>
    </row>
    <row r="180" spans="1:6" ht="15" thickBot="1" x14ac:dyDescent="0.35">
      <c r="A180" s="1468"/>
      <c r="B180" s="1469" t="s">
        <v>378</v>
      </c>
      <c r="C180" s="1470"/>
      <c r="D180" s="1470" t="s">
        <v>18</v>
      </c>
      <c r="E180" s="1471"/>
      <c r="F180" s="1467">
        <f>SUM(F136:F168)</f>
        <v>0</v>
      </c>
    </row>
    <row r="181" spans="1:6" ht="15" thickTop="1" x14ac:dyDescent="0.3">
      <c r="A181" s="304"/>
      <c r="B181" s="305"/>
      <c r="C181" s="306"/>
      <c r="D181" s="307"/>
      <c r="E181" s="308"/>
      <c r="F181" s="309"/>
    </row>
    <row r="182" spans="1:6" ht="15" thickBot="1" x14ac:dyDescent="0.35">
      <c r="A182" s="310"/>
      <c r="B182" s="311"/>
      <c r="C182" s="301"/>
      <c r="D182" s="302"/>
      <c r="E182" s="312"/>
      <c r="F182" s="313"/>
    </row>
    <row r="183" spans="1:6" ht="15" thickTop="1" x14ac:dyDescent="0.3">
      <c r="A183" s="263" t="s">
        <v>202</v>
      </c>
      <c r="B183" s="264" t="s">
        <v>203</v>
      </c>
      <c r="C183" s="314" t="s">
        <v>204</v>
      </c>
      <c r="D183" s="266" t="s">
        <v>205</v>
      </c>
      <c r="E183" s="267" t="s">
        <v>1334</v>
      </c>
      <c r="F183" s="268" t="s">
        <v>18</v>
      </c>
    </row>
    <row r="184" spans="1:6" x14ac:dyDescent="0.3">
      <c r="A184" s="270"/>
      <c r="B184" s="315"/>
      <c r="C184" s="316"/>
      <c r="D184" s="317"/>
      <c r="E184" s="318"/>
      <c r="F184" s="319"/>
    </row>
    <row r="185" spans="1:6" x14ac:dyDescent="0.3">
      <c r="A185" s="324"/>
      <c r="B185" s="336" t="s">
        <v>238</v>
      </c>
      <c r="C185" s="326"/>
      <c r="D185" s="326" t="s">
        <v>18</v>
      </c>
      <c r="E185" s="328"/>
      <c r="F185" s="319">
        <f>F180</f>
        <v>0</v>
      </c>
    </row>
    <row r="186" spans="1:6" x14ac:dyDescent="0.3">
      <c r="A186" s="324"/>
      <c r="B186" s="336"/>
      <c r="C186" s="326"/>
      <c r="D186" s="326"/>
      <c r="E186" s="328"/>
      <c r="F186" s="319"/>
    </row>
    <row r="187" spans="1:6" x14ac:dyDescent="0.3">
      <c r="A187" s="339"/>
      <c r="B187" s="283" t="s">
        <v>488</v>
      </c>
      <c r="C187" s="341"/>
      <c r="D187" s="342"/>
      <c r="E187" s="328"/>
      <c r="F187" s="290"/>
    </row>
    <row r="188" spans="1:6" x14ac:dyDescent="0.3">
      <c r="A188" s="339"/>
      <c r="B188" s="358"/>
      <c r="C188" s="341"/>
      <c r="D188" s="342"/>
      <c r="E188" s="328"/>
      <c r="F188" s="329"/>
    </row>
    <row r="189" spans="1:6" ht="40.200000000000003" x14ac:dyDescent="0.3">
      <c r="A189" s="339" t="s">
        <v>20</v>
      </c>
      <c r="B189" s="297" t="s">
        <v>1388</v>
      </c>
      <c r="C189" s="341" t="s">
        <v>643</v>
      </c>
      <c r="D189" s="342">
        <v>2</v>
      </c>
      <c r="E189" s="389"/>
      <c r="F189" s="290">
        <f>D189*E189</f>
        <v>0</v>
      </c>
    </row>
    <row r="190" spans="1:6" x14ac:dyDescent="0.3">
      <c r="A190" s="356"/>
      <c r="B190" s="365"/>
      <c r="C190" s="341"/>
      <c r="D190" s="342"/>
      <c r="E190" s="328"/>
      <c r="F190" s="290"/>
    </row>
    <row r="191" spans="1:6" ht="26.4" x14ac:dyDescent="0.3">
      <c r="A191" s="356" t="s">
        <v>25</v>
      </c>
      <c r="B191" s="366" t="s">
        <v>1389</v>
      </c>
      <c r="C191" s="341" t="s">
        <v>643</v>
      </c>
      <c r="D191" s="367">
        <v>8</v>
      </c>
      <c r="E191" s="389"/>
      <c r="F191" s="290">
        <f>D191*E191</f>
        <v>0</v>
      </c>
    </row>
    <row r="192" spans="1:6" x14ac:dyDescent="0.3">
      <c r="A192" s="339"/>
      <c r="B192" s="358"/>
      <c r="C192" s="341"/>
      <c r="D192" s="342"/>
      <c r="E192" s="328"/>
      <c r="F192" s="290"/>
    </row>
    <row r="193" spans="1:6" x14ac:dyDescent="0.3">
      <c r="A193" s="339"/>
      <c r="B193" s="283" t="s">
        <v>489</v>
      </c>
      <c r="C193" s="341"/>
      <c r="D193" s="342"/>
      <c r="E193" s="328"/>
      <c r="F193" s="290"/>
    </row>
    <row r="194" spans="1:6" x14ac:dyDescent="0.3">
      <c r="A194" s="339"/>
      <c r="B194" s="358"/>
      <c r="C194" s="341"/>
      <c r="D194" s="342"/>
      <c r="E194" s="328"/>
      <c r="F194" s="290"/>
    </row>
    <row r="195" spans="1:6" ht="40.200000000000003" x14ac:dyDescent="0.3">
      <c r="A195" s="339" t="s">
        <v>28</v>
      </c>
      <c r="B195" s="297" t="s">
        <v>1390</v>
      </c>
      <c r="C195" s="341" t="s">
        <v>643</v>
      </c>
      <c r="D195" s="342">
        <v>1</v>
      </c>
      <c r="E195" s="389"/>
      <c r="F195" s="290">
        <f>D195*E195</f>
        <v>0</v>
      </c>
    </row>
    <row r="196" spans="1:6" x14ac:dyDescent="0.3">
      <c r="A196" s="339"/>
      <c r="B196" s="368"/>
      <c r="C196" s="341"/>
      <c r="D196" s="342"/>
      <c r="E196" s="328"/>
      <c r="F196" s="290"/>
    </row>
    <row r="197" spans="1:6" x14ac:dyDescent="0.3">
      <c r="A197" s="339"/>
      <c r="B197" s="369" t="s">
        <v>1391</v>
      </c>
      <c r="C197" s="341"/>
      <c r="D197" s="342"/>
      <c r="E197" s="328"/>
      <c r="F197" s="290"/>
    </row>
    <row r="198" spans="1:6" x14ac:dyDescent="0.3">
      <c r="A198" s="339"/>
      <c r="B198" s="370"/>
      <c r="C198" s="341"/>
      <c r="D198" s="342"/>
      <c r="E198" s="328"/>
      <c r="F198" s="290"/>
    </row>
    <row r="199" spans="1:6" ht="92.4" x14ac:dyDescent="0.3">
      <c r="A199" s="339" t="s">
        <v>31</v>
      </c>
      <c r="B199" s="366" t="s">
        <v>1392</v>
      </c>
      <c r="C199" s="371" t="s">
        <v>643</v>
      </c>
      <c r="D199" s="367">
        <v>1</v>
      </c>
      <c r="E199" s="1485"/>
      <c r="F199" s="290">
        <f>D199*E199</f>
        <v>0</v>
      </c>
    </row>
    <row r="200" spans="1:6" x14ac:dyDescent="0.3">
      <c r="A200" s="339"/>
      <c r="B200" s="366"/>
      <c r="C200" s="371"/>
      <c r="D200" s="372"/>
      <c r="E200" s="328"/>
      <c r="F200" s="290"/>
    </row>
    <row r="201" spans="1:6" x14ac:dyDescent="0.3">
      <c r="A201" s="339"/>
      <c r="B201" s="369" t="s">
        <v>1393</v>
      </c>
      <c r="C201" s="373"/>
      <c r="D201" s="374"/>
      <c r="E201" s="328"/>
      <c r="F201" s="290"/>
    </row>
    <row r="202" spans="1:6" x14ac:dyDescent="0.3">
      <c r="A202" s="339"/>
      <c r="B202" s="370"/>
      <c r="C202" s="373"/>
      <c r="D202" s="374"/>
      <c r="E202" s="328"/>
      <c r="F202" s="290"/>
    </row>
    <row r="203" spans="1:6" ht="27" x14ac:dyDescent="0.3">
      <c r="A203" s="339" t="s">
        <v>44</v>
      </c>
      <c r="B203" s="297" t="s">
        <v>1394</v>
      </c>
      <c r="C203" s="341" t="s">
        <v>643</v>
      </c>
      <c r="D203" s="326">
        <v>2</v>
      </c>
      <c r="E203" s="389"/>
      <c r="F203" s="290">
        <f>D203*E203</f>
        <v>0</v>
      </c>
    </row>
    <row r="204" spans="1:6" x14ac:dyDescent="0.3">
      <c r="A204" s="339"/>
      <c r="B204" s="297"/>
      <c r="C204" s="341"/>
      <c r="D204" s="326"/>
      <c r="E204" s="328"/>
      <c r="F204" s="290"/>
    </row>
    <row r="205" spans="1:6" ht="27" x14ac:dyDescent="0.3">
      <c r="A205" s="339" t="s">
        <v>56</v>
      </c>
      <c r="B205" s="297" t="s">
        <v>1395</v>
      </c>
      <c r="C205" s="341" t="s">
        <v>643</v>
      </c>
      <c r="D205" s="326">
        <v>2</v>
      </c>
      <c r="E205" s="389"/>
      <c r="F205" s="290">
        <f t="shared" ref="F205" si="4">D205*E205</f>
        <v>0</v>
      </c>
    </row>
    <row r="206" spans="1:6" x14ac:dyDescent="0.3">
      <c r="A206" s="339"/>
      <c r="B206" s="297"/>
      <c r="C206" s="341"/>
      <c r="D206" s="326"/>
      <c r="E206" s="328"/>
      <c r="F206" s="290"/>
    </row>
    <row r="207" spans="1:6" ht="40.200000000000003" x14ac:dyDescent="0.3">
      <c r="A207" s="339" t="s">
        <v>60</v>
      </c>
      <c r="B207" s="297" t="s">
        <v>1396</v>
      </c>
      <c r="C207" s="341" t="s">
        <v>1357</v>
      </c>
      <c r="D207" s="326">
        <v>1</v>
      </c>
      <c r="E207" s="389"/>
      <c r="F207" s="290">
        <f t="shared" ref="F207" si="5">D207*E207</f>
        <v>0</v>
      </c>
    </row>
    <row r="208" spans="1:6" x14ac:dyDescent="0.3">
      <c r="A208" s="339"/>
      <c r="B208" s="358"/>
      <c r="C208" s="341"/>
      <c r="D208" s="342"/>
      <c r="E208" s="328"/>
      <c r="F208" s="290"/>
    </row>
    <row r="209" spans="1:6" x14ac:dyDescent="0.3">
      <c r="A209" s="339"/>
      <c r="B209" s="358"/>
      <c r="C209" s="341"/>
      <c r="D209" s="342"/>
      <c r="E209" s="328"/>
      <c r="F209" s="290"/>
    </row>
    <row r="210" spans="1:6" x14ac:dyDescent="0.3">
      <c r="A210" s="339"/>
      <c r="B210" s="358"/>
      <c r="C210" s="341"/>
      <c r="D210" s="342"/>
      <c r="E210" s="328"/>
      <c r="F210" s="290"/>
    </row>
    <row r="211" spans="1:6" x14ac:dyDescent="0.3">
      <c r="A211" s="339"/>
      <c r="B211" s="358"/>
      <c r="C211" s="341"/>
      <c r="D211" s="342"/>
      <c r="E211" s="328"/>
      <c r="F211" s="290"/>
    </row>
    <row r="212" spans="1:6" x14ac:dyDescent="0.3">
      <c r="A212" s="339"/>
      <c r="B212" s="358"/>
      <c r="C212" s="341"/>
      <c r="D212" s="342"/>
      <c r="E212" s="328"/>
      <c r="F212" s="290"/>
    </row>
    <row r="213" spans="1:6" x14ac:dyDescent="0.3">
      <c r="A213" s="339"/>
      <c r="B213" s="358"/>
      <c r="C213" s="341"/>
      <c r="D213" s="342"/>
      <c r="E213" s="328"/>
      <c r="F213" s="290"/>
    </row>
    <row r="214" spans="1:6" x14ac:dyDescent="0.3">
      <c r="A214" s="339"/>
      <c r="B214" s="358"/>
      <c r="C214" s="341"/>
      <c r="D214" s="342"/>
      <c r="E214" s="328"/>
      <c r="F214" s="290"/>
    </row>
    <row r="215" spans="1:6" x14ac:dyDescent="0.3">
      <c r="A215" s="339"/>
      <c r="B215" s="358"/>
      <c r="C215" s="341"/>
      <c r="D215" s="342"/>
      <c r="E215" s="328"/>
      <c r="F215" s="290"/>
    </row>
    <row r="216" spans="1:6" x14ac:dyDescent="0.3">
      <c r="A216" s="339"/>
      <c r="B216" s="358"/>
      <c r="C216" s="341"/>
      <c r="D216" s="342"/>
      <c r="E216" s="328"/>
      <c r="F216" s="290"/>
    </row>
    <row r="217" spans="1:6" x14ac:dyDescent="0.3">
      <c r="A217" s="339"/>
      <c r="B217" s="358"/>
      <c r="C217" s="341"/>
      <c r="D217" s="342"/>
      <c r="E217" s="328"/>
      <c r="F217" s="290"/>
    </row>
    <row r="218" spans="1:6" x14ac:dyDescent="0.3">
      <c r="A218" s="339"/>
      <c r="B218" s="358"/>
      <c r="C218" s="341"/>
      <c r="D218" s="342"/>
      <c r="E218" s="328"/>
      <c r="F218" s="290"/>
    </row>
    <row r="219" spans="1:6" x14ac:dyDescent="0.3">
      <c r="A219" s="339"/>
      <c r="B219" s="358"/>
      <c r="C219" s="341"/>
      <c r="D219" s="342"/>
      <c r="E219" s="328"/>
      <c r="F219" s="290"/>
    </row>
    <row r="220" spans="1:6" x14ac:dyDescent="0.3">
      <c r="A220" s="339"/>
      <c r="B220" s="358"/>
      <c r="C220" s="341"/>
      <c r="D220" s="342"/>
      <c r="E220" s="328"/>
      <c r="F220" s="290"/>
    </row>
    <row r="221" spans="1:6" x14ac:dyDescent="0.3">
      <c r="A221" s="339"/>
      <c r="B221" s="358"/>
      <c r="C221" s="341"/>
      <c r="D221" s="342"/>
      <c r="E221" s="328"/>
      <c r="F221" s="290"/>
    </row>
    <row r="222" spans="1:6" x14ac:dyDescent="0.3">
      <c r="A222" s="339"/>
      <c r="B222" s="358"/>
      <c r="C222" s="341"/>
      <c r="D222" s="342"/>
      <c r="E222" s="328"/>
      <c r="F222" s="333"/>
    </row>
    <row r="223" spans="1:6" ht="15" thickBot="1" x14ac:dyDescent="0.35">
      <c r="A223" s="1468"/>
      <c r="B223" s="1469" t="s">
        <v>378</v>
      </c>
      <c r="C223" s="1470"/>
      <c r="D223" s="1470" t="s">
        <v>18</v>
      </c>
      <c r="E223" s="1471"/>
      <c r="F223" s="1467">
        <f>SUM(F184:F221)</f>
        <v>0</v>
      </c>
    </row>
    <row r="224" spans="1:6" ht="15" thickTop="1" x14ac:dyDescent="0.3">
      <c r="A224" s="304"/>
      <c r="B224" s="305"/>
      <c r="C224" s="306"/>
      <c r="D224" s="307"/>
      <c r="E224" s="308"/>
      <c r="F224" s="309"/>
    </row>
    <row r="225" spans="1:6" ht="15" thickBot="1" x14ac:dyDescent="0.35">
      <c r="A225" s="310"/>
      <c r="B225" s="311"/>
      <c r="C225" s="301"/>
      <c r="D225" s="302"/>
      <c r="E225" s="312"/>
      <c r="F225" s="313"/>
    </row>
    <row r="226" spans="1:6" ht="15" thickTop="1" x14ac:dyDescent="0.3">
      <c r="A226" s="263" t="s">
        <v>202</v>
      </c>
      <c r="B226" s="264" t="s">
        <v>203</v>
      </c>
      <c r="C226" s="314" t="s">
        <v>204</v>
      </c>
      <c r="D226" s="266" t="s">
        <v>205</v>
      </c>
      <c r="E226" s="267" t="s">
        <v>1334</v>
      </c>
      <c r="F226" s="268" t="s">
        <v>18</v>
      </c>
    </row>
    <row r="227" spans="1:6" x14ac:dyDescent="0.3">
      <c r="A227" s="270"/>
      <c r="B227" s="315"/>
      <c r="C227" s="316"/>
      <c r="D227" s="317"/>
      <c r="E227" s="318"/>
      <c r="F227" s="319"/>
    </row>
    <row r="228" spans="1:6" x14ac:dyDescent="0.3">
      <c r="A228" s="324"/>
      <c r="B228" s="336" t="s">
        <v>238</v>
      </c>
      <c r="C228" s="326"/>
      <c r="D228" s="326" t="s">
        <v>18</v>
      </c>
      <c r="E228" s="328"/>
      <c r="F228" s="1472">
        <f>F223</f>
        <v>0</v>
      </c>
    </row>
    <row r="229" spans="1:6" x14ac:dyDescent="0.3">
      <c r="A229" s="324"/>
      <c r="B229" s="336"/>
      <c r="C229" s="326"/>
      <c r="D229" s="326"/>
      <c r="E229" s="328"/>
      <c r="F229" s="319"/>
    </row>
    <row r="230" spans="1:6" x14ac:dyDescent="0.3">
      <c r="A230" s="339"/>
      <c r="B230" s="375" t="s">
        <v>1397</v>
      </c>
      <c r="C230" s="376"/>
      <c r="D230" s="377"/>
      <c r="E230" s="328"/>
      <c r="F230" s="290"/>
    </row>
    <row r="231" spans="1:6" x14ac:dyDescent="0.3">
      <c r="A231" s="339"/>
      <c r="B231" s="375"/>
      <c r="C231" s="376"/>
      <c r="D231" s="377"/>
      <c r="E231" s="328"/>
      <c r="F231" s="329"/>
    </row>
    <row r="232" spans="1:6" ht="39.6" x14ac:dyDescent="0.3">
      <c r="A232" s="339" t="s">
        <v>20</v>
      </c>
      <c r="B232" s="378" t="s">
        <v>1398</v>
      </c>
      <c r="C232" s="376" t="s">
        <v>643</v>
      </c>
      <c r="D232" s="379">
        <v>4</v>
      </c>
      <c r="E232" s="389"/>
      <c r="F232" s="290">
        <f>D232*E232</f>
        <v>0</v>
      </c>
    </row>
    <row r="233" spans="1:6" x14ac:dyDescent="0.3">
      <c r="A233" s="339"/>
      <c r="B233" s="378"/>
      <c r="C233" s="376"/>
      <c r="D233" s="380"/>
      <c r="E233" s="328"/>
      <c r="F233" s="290"/>
    </row>
    <row r="234" spans="1:6" x14ac:dyDescent="0.3">
      <c r="A234" s="339" t="s">
        <v>25</v>
      </c>
      <c r="B234" s="378" t="s">
        <v>1399</v>
      </c>
      <c r="C234" s="376" t="s">
        <v>643</v>
      </c>
      <c r="D234" s="380">
        <v>2</v>
      </c>
      <c r="E234" s="389"/>
      <c r="F234" s="290">
        <f t="shared" ref="F234" si="6">D234*E234</f>
        <v>0</v>
      </c>
    </row>
    <row r="235" spans="1:6" x14ac:dyDescent="0.3">
      <c r="A235" s="339"/>
      <c r="B235" s="378"/>
      <c r="C235" s="376"/>
      <c r="D235" s="380"/>
      <c r="E235" s="328"/>
      <c r="F235" s="290"/>
    </row>
    <row r="236" spans="1:6" x14ac:dyDescent="0.3">
      <c r="A236" s="339" t="s">
        <v>28</v>
      </c>
      <c r="B236" s="378" t="s">
        <v>1400</v>
      </c>
      <c r="C236" s="376" t="s">
        <v>643</v>
      </c>
      <c r="D236" s="380">
        <v>1</v>
      </c>
      <c r="E236" s="389"/>
      <c r="F236" s="290">
        <f t="shared" ref="F236" si="7">D236*E236</f>
        <v>0</v>
      </c>
    </row>
    <row r="237" spans="1:6" x14ac:dyDescent="0.3">
      <c r="A237" s="339"/>
      <c r="B237" s="378"/>
      <c r="C237" s="376"/>
      <c r="D237" s="380"/>
      <c r="E237" s="328"/>
      <c r="F237" s="290"/>
    </row>
    <row r="238" spans="1:6" x14ac:dyDescent="0.3">
      <c r="A238" s="339" t="s">
        <v>31</v>
      </c>
      <c r="B238" s="378" t="s">
        <v>1401</v>
      </c>
      <c r="C238" s="376" t="s">
        <v>643</v>
      </c>
      <c r="D238" s="380">
        <v>1</v>
      </c>
      <c r="E238" s="389"/>
      <c r="F238" s="290">
        <f t="shared" ref="F238" si="8">D238*E238</f>
        <v>0</v>
      </c>
    </row>
    <row r="239" spans="1:6" x14ac:dyDescent="0.3">
      <c r="A239" s="339"/>
      <c r="B239" s="378"/>
      <c r="C239" s="376"/>
      <c r="D239" s="380"/>
      <c r="E239" s="328"/>
      <c r="F239" s="290"/>
    </row>
    <row r="240" spans="1:6" x14ac:dyDescent="0.3">
      <c r="A240" s="339" t="s">
        <v>44</v>
      </c>
      <c r="B240" s="378" t="s">
        <v>1402</v>
      </c>
      <c r="C240" s="376" t="s">
        <v>643</v>
      </c>
      <c r="D240" s="380">
        <v>2</v>
      </c>
      <c r="E240" s="389"/>
      <c r="F240" s="290">
        <f t="shared" ref="F240" si="9">D240*E240</f>
        <v>0</v>
      </c>
    </row>
    <row r="241" spans="1:6" x14ac:dyDescent="0.3">
      <c r="A241" s="339"/>
      <c r="B241" s="381"/>
      <c r="C241" s="376"/>
      <c r="D241" s="380"/>
      <c r="E241" s="328"/>
      <c r="F241" s="290"/>
    </row>
    <row r="242" spans="1:6" x14ac:dyDescent="0.3">
      <c r="A242" s="339" t="s">
        <v>56</v>
      </c>
      <c r="B242" s="382" t="s">
        <v>1403</v>
      </c>
      <c r="C242" s="376" t="s">
        <v>643</v>
      </c>
      <c r="D242" s="380">
        <v>2</v>
      </c>
      <c r="E242" s="389"/>
      <c r="F242" s="290">
        <f>D242*E242</f>
        <v>0</v>
      </c>
    </row>
    <row r="243" spans="1:6" x14ac:dyDescent="0.3">
      <c r="A243" s="339"/>
      <c r="B243" s="382" t="s">
        <v>1404</v>
      </c>
      <c r="C243" s="376"/>
      <c r="D243" s="374"/>
      <c r="E243" s="328"/>
      <c r="F243" s="290"/>
    </row>
    <row r="244" spans="1:6" x14ac:dyDescent="0.3">
      <c r="A244" s="339"/>
      <c r="B244" s="369" t="s">
        <v>490</v>
      </c>
      <c r="C244" s="376"/>
      <c r="D244" s="380"/>
      <c r="E244" s="328"/>
      <c r="F244" s="290"/>
    </row>
    <row r="245" spans="1:6" x14ac:dyDescent="0.3">
      <c r="A245" s="339"/>
      <c r="B245" s="369"/>
      <c r="C245" s="376"/>
      <c r="D245" s="380"/>
      <c r="E245" s="328"/>
      <c r="F245" s="290"/>
    </row>
    <row r="246" spans="1:6" ht="66" x14ac:dyDescent="0.3">
      <c r="A246" s="339" t="s">
        <v>60</v>
      </c>
      <c r="B246" s="382" t="s">
        <v>1405</v>
      </c>
      <c r="C246" s="376" t="s">
        <v>643</v>
      </c>
      <c r="D246" s="380">
        <v>1</v>
      </c>
      <c r="E246" s="389"/>
      <c r="F246" s="290">
        <f>D246*E246</f>
        <v>0</v>
      </c>
    </row>
    <row r="247" spans="1:6" x14ac:dyDescent="0.3">
      <c r="A247" s="339"/>
      <c r="B247" s="382"/>
      <c r="C247" s="376"/>
      <c r="D247" s="377"/>
      <c r="E247" s="328"/>
      <c r="F247" s="290"/>
    </row>
    <row r="248" spans="1:6" ht="52.8" x14ac:dyDescent="0.3">
      <c r="A248" s="339" t="s">
        <v>455</v>
      </c>
      <c r="B248" s="382" t="s">
        <v>1406</v>
      </c>
      <c r="C248" s="376" t="s">
        <v>643</v>
      </c>
      <c r="D248" s="377">
        <v>57</v>
      </c>
      <c r="E248" s="389"/>
      <c r="F248" s="290">
        <f>D248*E248</f>
        <v>0</v>
      </c>
    </row>
    <row r="249" spans="1:6" x14ac:dyDescent="0.3">
      <c r="A249" s="339"/>
      <c r="B249" s="382"/>
      <c r="C249" s="376"/>
      <c r="D249" s="377"/>
      <c r="E249" s="328"/>
      <c r="F249" s="290"/>
    </row>
    <row r="250" spans="1:6" x14ac:dyDescent="0.3">
      <c r="A250" s="339"/>
      <c r="B250" s="369" t="s">
        <v>1407</v>
      </c>
      <c r="C250" s="376"/>
      <c r="D250" s="377"/>
      <c r="E250" s="328"/>
      <c r="F250" s="290"/>
    </row>
    <row r="251" spans="1:6" x14ac:dyDescent="0.3">
      <c r="A251" s="339"/>
      <c r="B251" s="358"/>
      <c r="C251" s="341"/>
      <c r="D251" s="342"/>
      <c r="E251" s="328"/>
      <c r="F251" s="290"/>
    </row>
    <row r="252" spans="1:6" ht="27" x14ac:dyDescent="0.3">
      <c r="A252" s="339" t="s">
        <v>456</v>
      </c>
      <c r="B252" s="297" t="s">
        <v>1408</v>
      </c>
      <c r="C252" s="341" t="s">
        <v>643</v>
      </c>
      <c r="D252" s="326">
        <v>12</v>
      </c>
      <c r="E252" s="388"/>
      <c r="F252" s="290">
        <f>D252*E252</f>
        <v>0</v>
      </c>
    </row>
    <row r="253" spans="1:6" x14ac:dyDescent="0.3">
      <c r="A253" s="356"/>
      <c r="B253" s="383"/>
      <c r="C253" s="341"/>
      <c r="D253" s="326"/>
      <c r="E253" s="328"/>
      <c r="F253" s="290"/>
    </row>
    <row r="254" spans="1:6" ht="27" x14ac:dyDescent="0.3">
      <c r="A254" s="356" t="s">
        <v>457</v>
      </c>
      <c r="B254" s="384" t="s">
        <v>1409</v>
      </c>
      <c r="C254" s="341" t="s">
        <v>643</v>
      </c>
      <c r="D254" s="326">
        <v>2</v>
      </c>
      <c r="E254" s="388"/>
      <c r="F254" s="290">
        <f>D254*E254</f>
        <v>0</v>
      </c>
    </row>
    <row r="255" spans="1:6" x14ac:dyDescent="0.3">
      <c r="A255" s="356"/>
      <c r="B255" s="384"/>
      <c r="C255" s="341"/>
      <c r="D255" s="326"/>
      <c r="E255" s="328"/>
      <c r="F255" s="290"/>
    </row>
    <row r="256" spans="1:6" ht="39.6" x14ac:dyDescent="0.3">
      <c r="A256" s="356" t="s">
        <v>458</v>
      </c>
      <c r="B256" s="382" t="s">
        <v>1410</v>
      </c>
      <c r="C256" s="341" t="s">
        <v>1357</v>
      </c>
      <c r="D256" s="326">
        <v>1</v>
      </c>
      <c r="E256" s="388"/>
      <c r="F256" s="290">
        <f>D256*E256</f>
        <v>0</v>
      </c>
    </row>
    <row r="257" spans="1:6" x14ac:dyDescent="0.3">
      <c r="A257" s="356"/>
      <c r="B257" s="380"/>
      <c r="C257" s="341"/>
      <c r="D257" s="326"/>
      <c r="E257" s="323"/>
      <c r="F257" s="290"/>
    </row>
    <row r="258" spans="1:6" x14ac:dyDescent="0.3">
      <c r="A258" s="356"/>
      <c r="B258" s="380"/>
      <c r="C258" s="341"/>
      <c r="D258" s="326"/>
      <c r="E258" s="323"/>
      <c r="F258" s="290"/>
    </row>
    <row r="259" spans="1:6" x14ac:dyDescent="0.3">
      <c r="A259" s="356"/>
      <c r="B259" s="380"/>
      <c r="C259" s="341"/>
      <c r="D259" s="326"/>
      <c r="E259" s="323"/>
      <c r="F259" s="290"/>
    </row>
    <row r="260" spans="1:6" x14ac:dyDescent="0.3">
      <c r="A260" s="356"/>
      <c r="B260" s="380"/>
      <c r="C260" s="341"/>
      <c r="D260" s="326"/>
      <c r="E260" s="323"/>
      <c r="F260" s="290"/>
    </row>
    <row r="261" spans="1:6" x14ac:dyDescent="0.3">
      <c r="A261" s="356"/>
      <c r="B261" s="380"/>
      <c r="C261" s="341"/>
      <c r="D261" s="326"/>
      <c r="E261" s="323"/>
      <c r="F261" s="290"/>
    </row>
    <row r="262" spans="1:6" x14ac:dyDescent="0.3">
      <c r="A262" s="356"/>
      <c r="B262" s="380"/>
      <c r="C262" s="341"/>
      <c r="D262" s="326"/>
      <c r="E262" s="323"/>
      <c r="F262" s="290"/>
    </row>
    <row r="263" spans="1:6" x14ac:dyDescent="0.3">
      <c r="A263" s="356"/>
      <c r="B263" s="380"/>
      <c r="C263" s="341"/>
      <c r="D263" s="326"/>
      <c r="E263" s="323"/>
      <c r="F263" s="290"/>
    </row>
    <row r="264" spans="1:6" x14ac:dyDescent="0.3">
      <c r="A264" s="356"/>
      <c r="B264" s="380"/>
      <c r="C264" s="341"/>
      <c r="D264" s="326"/>
      <c r="E264" s="323"/>
      <c r="F264" s="290"/>
    </row>
    <row r="265" spans="1:6" x14ac:dyDescent="0.3">
      <c r="A265" s="356"/>
      <c r="B265" s="380"/>
      <c r="C265" s="341"/>
      <c r="D265" s="326"/>
      <c r="E265" s="323"/>
      <c r="F265" s="290"/>
    </row>
    <row r="266" spans="1:6" x14ac:dyDescent="0.3">
      <c r="A266" s="339"/>
      <c r="B266" s="385"/>
      <c r="C266" s="341"/>
      <c r="D266" s="342"/>
      <c r="E266" s="328"/>
      <c r="F266" s="333"/>
    </row>
    <row r="267" spans="1:6" x14ac:dyDescent="0.3">
      <c r="A267" s="1468"/>
      <c r="B267" s="1469" t="s">
        <v>378</v>
      </c>
      <c r="C267" s="1470"/>
      <c r="D267" s="1470" t="s">
        <v>18</v>
      </c>
      <c r="E267" s="1471"/>
      <c r="F267" s="1463">
        <f>SUM(F227:F265)</f>
        <v>0</v>
      </c>
    </row>
    <row r="268" spans="1:6" ht="15" thickBot="1" x14ac:dyDescent="0.35">
      <c r="A268" s="334"/>
      <c r="B268" s="336"/>
      <c r="C268" s="326"/>
      <c r="D268" s="326"/>
      <c r="E268" s="328"/>
      <c r="F268" s="335"/>
    </row>
    <row r="269" spans="1:6" ht="15" thickTop="1" x14ac:dyDescent="0.3">
      <c r="A269" s="304"/>
      <c r="B269" s="305"/>
      <c r="C269" s="306"/>
      <c r="D269" s="307"/>
      <c r="E269" s="308"/>
      <c r="F269" s="309"/>
    </row>
    <row r="270" spans="1:6" ht="15" thickBot="1" x14ac:dyDescent="0.35">
      <c r="A270" s="310"/>
      <c r="B270" s="311"/>
      <c r="C270" s="301"/>
      <c r="D270" s="302"/>
      <c r="E270" s="312"/>
      <c r="F270" s="313"/>
    </row>
    <row r="271" spans="1:6" ht="15" thickTop="1" x14ac:dyDescent="0.3">
      <c r="A271" s="263" t="s">
        <v>202</v>
      </c>
      <c r="B271" s="264" t="s">
        <v>203</v>
      </c>
      <c r="C271" s="314" t="s">
        <v>204</v>
      </c>
      <c r="D271" s="266" t="s">
        <v>205</v>
      </c>
      <c r="E271" s="267" t="s">
        <v>1334</v>
      </c>
      <c r="F271" s="268" t="s">
        <v>18</v>
      </c>
    </row>
    <row r="272" spans="1:6" x14ac:dyDescent="0.3">
      <c r="A272" s="270"/>
      <c r="B272" s="315"/>
      <c r="C272" s="316"/>
      <c r="D272" s="317"/>
      <c r="E272" s="318"/>
      <c r="F272" s="319"/>
    </row>
    <row r="273" spans="1:6" x14ac:dyDescent="0.3">
      <c r="A273" s="324"/>
      <c r="B273" s="336" t="s">
        <v>238</v>
      </c>
      <c r="C273" s="326"/>
      <c r="D273" s="326" t="s">
        <v>18</v>
      </c>
      <c r="E273" s="328"/>
      <c r="F273" s="1472">
        <f>F267</f>
        <v>0</v>
      </c>
    </row>
    <row r="274" spans="1:6" x14ac:dyDescent="0.3">
      <c r="A274" s="356"/>
      <c r="B274" s="382"/>
      <c r="C274" s="341"/>
      <c r="D274" s="342"/>
      <c r="E274" s="328"/>
      <c r="F274" s="319"/>
    </row>
    <row r="275" spans="1:6" x14ac:dyDescent="0.3">
      <c r="A275" s="356"/>
      <c r="B275" s="369" t="s">
        <v>1411</v>
      </c>
      <c r="C275" s="341"/>
      <c r="D275" s="342"/>
      <c r="E275" s="328"/>
      <c r="F275" s="290"/>
    </row>
    <row r="276" spans="1:6" x14ac:dyDescent="0.3">
      <c r="A276" s="356"/>
      <c r="B276" s="370"/>
      <c r="C276" s="341"/>
      <c r="D276" s="342"/>
      <c r="E276" s="328"/>
      <c r="F276" s="329"/>
    </row>
    <row r="277" spans="1:6" ht="26.4" x14ac:dyDescent="0.3">
      <c r="A277" s="356" t="s">
        <v>20</v>
      </c>
      <c r="B277" s="382" t="s">
        <v>1412</v>
      </c>
      <c r="C277" s="341" t="s">
        <v>643</v>
      </c>
      <c r="D277" s="342">
        <v>6</v>
      </c>
      <c r="E277" s="389"/>
      <c r="F277" s="290">
        <f>D277*E277</f>
        <v>0</v>
      </c>
    </row>
    <row r="278" spans="1:6" x14ac:dyDescent="0.3">
      <c r="A278" s="356"/>
      <c r="B278" s="382"/>
      <c r="C278" s="341"/>
      <c r="D278" s="342"/>
      <c r="E278" s="328"/>
      <c r="F278" s="290"/>
    </row>
    <row r="279" spans="1:6" ht="26.4" x14ac:dyDescent="0.3">
      <c r="A279" s="356" t="s">
        <v>25</v>
      </c>
      <c r="B279" s="382" t="s">
        <v>1413</v>
      </c>
      <c r="C279" s="341" t="s">
        <v>643</v>
      </c>
      <c r="D279" s="342">
        <v>1</v>
      </c>
      <c r="E279" s="389"/>
      <c r="F279" s="290">
        <f>D279*E279</f>
        <v>0</v>
      </c>
    </row>
    <row r="280" spans="1:6" x14ac:dyDescent="0.3">
      <c r="A280" s="356"/>
      <c r="B280" s="382"/>
      <c r="C280" s="341"/>
      <c r="D280" s="342"/>
      <c r="E280" s="328"/>
      <c r="F280" s="290"/>
    </row>
    <row r="281" spans="1:6" x14ac:dyDescent="0.3">
      <c r="A281" s="356"/>
      <c r="B281" s="369" t="s">
        <v>491</v>
      </c>
      <c r="C281" s="341"/>
      <c r="D281" s="342"/>
      <c r="E281" s="328"/>
      <c r="F281" s="290"/>
    </row>
    <row r="282" spans="1:6" x14ac:dyDescent="0.3">
      <c r="A282" s="356"/>
      <c r="B282" s="370"/>
      <c r="C282" s="341"/>
      <c r="D282" s="342"/>
      <c r="E282" s="328"/>
      <c r="F282" s="290"/>
    </row>
    <row r="283" spans="1:6" ht="39.6" x14ac:dyDescent="0.3">
      <c r="A283" s="356" t="s">
        <v>28</v>
      </c>
      <c r="B283" s="382" t="s">
        <v>1414</v>
      </c>
      <c r="C283" s="341" t="s">
        <v>643</v>
      </c>
      <c r="D283" s="342">
        <v>14</v>
      </c>
      <c r="E283" s="389"/>
      <c r="F283" s="290">
        <f>D283*E283</f>
        <v>0</v>
      </c>
    </row>
    <row r="284" spans="1:6" x14ac:dyDescent="0.3">
      <c r="A284" s="356"/>
      <c r="B284" s="382"/>
      <c r="C284" s="341"/>
      <c r="D284" s="342"/>
      <c r="E284" s="328"/>
      <c r="F284" s="290"/>
    </row>
    <row r="285" spans="1:6" ht="26.4" x14ac:dyDescent="0.3">
      <c r="A285" s="356" t="s">
        <v>31</v>
      </c>
      <c r="B285" s="382" t="s">
        <v>1415</v>
      </c>
      <c r="C285" s="341" t="s">
        <v>643</v>
      </c>
      <c r="D285" s="342">
        <v>1</v>
      </c>
      <c r="E285" s="389"/>
      <c r="F285" s="290">
        <f>D285*E285</f>
        <v>0</v>
      </c>
    </row>
    <row r="286" spans="1:6" x14ac:dyDescent="0.3">
      <c r="A286" s="356"/>
      <c r="B286" s="382"/>
      <c r="C286" s="341"/>
      <c r="D286" s="342"/>
      <c r="E286" s="328"/>
      <c r="F286" s="290"/>
    </row>
    <row r="287" spans="1:6" x14ac:dyDescent="0.3">
      <c r="A287" s="356"/>
      <c r="B287" s="369" t="s">
        <v>1416</v>
      </c>
      <c r="C287" s="326"/>
      <c r="D287" s="326"/>
      <c r="E287" s="328"/>
      <c r="F287" s="290"/>
    </row>
    <row r="288" spans="1:6" x14ac:dyDescent="0.3">
      <c r="A288" s="356"/>
      <c r="B288" s="336"/>
      <c r="C288" s="326"/>
      <c r="D288" s="326"/>
      <c r="E288" s="328"/>
      <c r="F288" s="290"/>
    </row>
    <row r="289" spans="1:6" ht="26.4" x14ac:dyDescent="0.3">
      <c r="A289" s="356" t="s">
        <v>44</v>
      </c>
      <c r="B289" s="382" t="s">
        <v>1417</v>
      </c>
      <c r="C289" s="341" t="s">
        <v>643</v>
      </c>
      <c r="D289" s="326">
        <v>2</v>
      </c>
      <c r="E289" s="388"/>
      <c r="F289" s="290">
        <f>D289*E289</f>
        <v>0</v>
      </c>
    </row>
    <row r="290" spans="1:6" x14ac:dyDescent="0.3">
      <c r="A290" s="356"/>
      <c r="B290" s="336"/>
      <c r="C290" s="326"/>
      <c r="D290" s="326"/>
      <c r="E290" s="328"/>
      <c r="F290" s="290"/>
    </row>
    <row r="291" spans="1:6" ht="26.4" x14ac:dyDescent="0.3">
      <c r="A291" s="356" t="s">
        <v>56</v>
      </c>
      <c r="B291" s="382" t="s">
        <v>1418</v>
      </c>
      <c r="C291" s="341" t="s">
        <v>643</v>
      </c>
      <c r="D291" s="326">
        <v>2</v>
      </c>
      <c r="E291" s="388"/>
      <c r="F291" s="290">
        <f>D291*E291</f>
        <v>0</v>
      </c>
    </row>
    <row r="292" spans="1:6" x14ac:dyDescent="0.3">
      <c r="A292" s="356"/>
      <c r="B292" s="382"/>
      <c r="C292" s="341"/>
      <c r="D292" s="326"/>
      <c r="E292" s="323"/>
      <c r="F292" s="290"/>
    </row>
    <row r="293" spans="1:6" x14ac:dyDescent="0.3">
      <c r="A293" s="356"/>
      <c r="B293" s="369" t="s">
        <v>492</v>
      </c>
      <c r="C293" s="341"/>
      <c r="D293" s="342"/>
      <c r="E293" s="328"/>
      <c r="F293" s="290"/>
    </row>
    <row r="294" spans="1:6" ht="39.6" x14ac:dyDescent="0.3">
      <c r="A294" s="356" t="s">
        <v>60</v>
      </c>
      <c r="B294" s="382" t="s">
        <v>1419</v>
      </c>
      <c r="C294" s="341" t="s">
        <v>643</v>
      </c>
      <c r="D294" s="342">
        <v>1</v>
      </c>
      <c r="E294" s="389"/>
      <c r="F294" s="290">
        <f>D294*E294</f>
        <v>0</v>
      </c>
    </row>
    <row r="295" spans="1:6" x14ac:dyDescent="0.3">
      <c r="A295" s="356"/>
      <c r="B295" s="380"/>
      <c r="C295" s="341"/>
      <c r="D295" s="342"/>
      <c r="E295" s="328"/>
      <c r="F295" s="290"/>
    </row>
    <row r="296" spans="1:6" x14ac:dyDescent="0.3">
      <c r="A296" s="356"/>
      <c r="B296" s="380"/>
      <c r="C296" s="341"/>
      <c r="D296" s="342"/>
      <c r="E296" s="328"/>
      <c r="F296" s="290"/>
    </row>
    <row r="297" spans="1:6" x14ac:dyDescent="0.3">
      <c r="A297" s="356"/>
      <c r="B297" s="380"/>
      <c r="C297" s="341"/>
      <c r="D297" s="342"/>
      <c r="E297" s="328"/>
      <c r="F297" s="290"/>
    </row>
    <row r="298" spans="1:6" x14ac:dyDescent="0.3">
      <c r="A298" s="356"/>
      <c r="B298" s="380"/>
      <c r="C298" s="341"/>
      <c r="D298" s="342"/>
      <c r="E298" s="328"/>
      <c r="F298" s="290"/>
    </row>
    <row r="299" spans="1:6" x14ac:dyDescent="0.3">
      <c r="A299" s="356"/>
      <c r="B299" s="380"/>
      <c r="C299" s="341"/>
      <c r="D299" s="342"/>
      <c r="E299" s="328"/>
      <c r="F299" s="290"/>
    </row>
    <row r="300" spans="1:6" x14ac:dyDescent="0.3">
      <c r="A300" s="356"/>
      <c r="B300" s="380"/>
      <c r="C300" s="341"/>
      <c r="D300" s="342"/>
      <c r="E300" s="328"/>
      <c r="F300" s="290"/>
    </row>
    <row r="301" spans="1:6" x14ac:dyDescent="0.3">
      <c r="A301" s="356"/>
      <c r="B301" s="380"/>
      <c r="C301" s="341"/>
      <c r="D301" s="342"/>
      <c r="E301" s="328"/>
      <c r="F301" s="290"/>
    </row>
    <row r="302" spans="1:6" x14ac:dyDescent="0.3">
      <c r="A302" s="356"/>
      <c r="B302" s="380"/>
      <c r="C302" s="341"/>
      <c r="D302" s="342"/>
      <c r="E302" s="328"/>
      <c r="F302" s="290"/>
    </row>
    <row r="303" spans="1:6" x14ac:dyDescent="0.3">
      <c r="A303" s="356"/>
      <c r="B303" s="380"/>
      <c r="C303" s="341"/>
      <c r="D303" s="342"/>
      <c r="E303" s="328"/>
      <c r="F303" s="290"/>
    </row>
    <row r="304" spans="1:6" x14ac:dyDescent="0.3">
      <c r="A304" s="356"/>
      <c r="B304" s="380"/>
      <c r="C304" s="341"/>
      <c r="D304" s="342"/>
      <c r="E304" s="328"/>
      <c r="F304" s="290"/>
    </row>
    <row r="305" spans="1:6" x14ac:dyDescent="0.3">
      <c r="A305" s="356"/>
      <c r="B305" s="380"/>
      <c r="C305" s="341"/>
      <c r="D305" s="342"/>
      <c r="E305" s="328"/>
      <c r="F305" s="290"/>
    </row>
    <row r="306" spans="1:6" x14ac:dyDescent="0.3">
      <c r="A306" s="356"/>
      <c r="B306" s="380"/>
      <c r="C306" s="341"/>
      <c r="D306" s="342"/>
      <c r="E306" s="328"/>
      <c r="F306" s="290"/>
    </row>
    <row r="307" spans="1:6" x14ac:dyDescent="0.3">
      <c r="A307" s="356"/>
      <c r="B307" s="380"/>
      <c r="C307" s="341"/>
      <c r="D307" s="342"/>
      <c r="E307" s="328"/>
      <c r="F307" s="290"/>
    </row>
    <row r="308" spans="1:6" x14ac:dyDescent="0.3">
      <c r="A308" s="356"/>
      <c r="B308" s="380"/>
      <c r="C308" s="341"/>
      <c r="D308" s="342"/>
      <c r="E308" s="328"/>
      <c r="F308" s="290"/>
    </row>
    <row r="309" spans="1:6" x14ac:dyDescent="0.3">
      <c r="A309" s="356"/>
      <c r="B309" s="380"/>
      <c r="C309" s="341"/>
      <c r="D309" s="342"/>
      <c r="E309" s="328"/>
      <c r="F309" s="290"/>
    </row>
    <row r="310" spans="1:6" x14ac:dyDescent="0.3">
      <c r="A310" s="356"/>
      <c r="B310" s="380"/>
      <c r="C310" s="341"/>
      <c r="D310" s="342"/>
      <c r="E310" s="328"/>
      <c r="F310" s="290"/>
    </row>
    <row r="311" spans="1:6" x14ac:dyDescent="0.3">
      <c r="A311" s="356"/>
      <c r="B311" s="380"/>
      <c r="C311" s="341"/>
      <c r="D311" s="342"/>
      <c r="E311" s="328"/>
      <c r="F311" s="290"/>
    </row>
    <row r="312" spans="1:6" x14ac:dyDescent="0.3">
      <c r="A312" s="356"/>
      <c r="B312" s="380"/>
      <c r="C312" s="341"/>
      <c r="D312" s="342"/>
      <c r="E312" s="328"/>
      <c r="F312" s="290"/>
    </row>
    <row r="313" spans="1:6" x14ac:dyDescent="0.3">
      <c r="A313" s="356"/>
      <c r="B313" s="380"/>
      <c r="C313" s="341"/>
      <c r="D313" s="342"/>
      <c r="E313" s="328"/>
      <c r="F313" s="290"/>
    </row>
    <row r="314" spans="1:6" x14ac:dyDescent="0.3">
      <c r="A314" s="356"/>
      <c r="B314" s="380"/>
      <c r="C314" s="341"/>
      <c r="D314" s="342"/>
      <c r="E314" s="328"/>
      <c r="F314" s="290"/>
    </row>
    <row r="315" spans="1:6" x14ac:dyDescent="0.3">
      <c r="A315" s="356"/>
      <c r="B315" s="380"/>
      <c r="C315" s="341"/>
      <c r="D315" s="342"/>
      <c r="E315" s="328"/>
      <c r="F315" s="333"/>
    </row>
    <row r="316" spans="1:6" x14ac:dyDescent="0.3">
      <c r="A316" s="339"/>
      <c r="B316" s="385"/>
      <c r="C316" s="341"/>
      <c r="D316" s="342"/>
      <c r="E316" s="328"/>
      <c r="F316" s="290"/>
    </row>
    <row r="317" spans="1:6" ht="15" thickBot="1" x14ac:dyDescent="0.35">
      <c r="A317" s="1468"/>
      <c r="B317" s="1469" t="s">
        <v>378</v>
      </c>
      <c r="C317" s="1470"/>
      <c r="D317" s="1470" t="s">
        <v>18</v>
      </c>
      <c r="E317" s="1471"/>
      <c r="F317" s="1467">
        <f>SUM(F272:F314)</f>
        <v>0</v>
      </c>
    </row>
    <row r="318" spans="1:6" ht="15" thickTop="1" x14ac:dyDescent="0.3">
      <c r="A318" s="304"/>
      <c r="B318" s="305"/>
      <c r="C318" s="306"/>
      <c r="D318" s="307"/>
      <c r="E318" s="308"/>
      <c r="F318" s="309"/>
    </row>
    <row r="319" spans="1:6" ht="15" thickBot="1" x14ac:dyDescent="0.35">
      <c r="A319" s="310"/>
      <c r="B319" s="311"/>
      <c r="C319" s="301"/>
      <c r="D319" s="302"/>
      <c r="E319" s="312"/>
      <c r="F319" s="313"/>
    </row>
    <row r="320" spans="1:6" ht="15" thickTop="1" x14ac:dyDescent="0.3">
      <c r="A320" s="263" t="s">
        <v>202</v>
      </c>
      <c r="B320" s="264" t="s">
        <v>203</v>
      </c>
      <c r="C320" s="314" t="s">
        <v>204</v>
      </c>
      <c r="D320" s="266" t="s">
        <v>205</v>
      </c>
      <c r="E320" s="267" t="s">
        <v>1334</v>
      </c>
      <c r="F320" s="268" t="s">
        <v>18</v>
      </c>
    </row>
    <row r="321" spans="1:6" x14ac:dyDescent="0.3">
      <c r="A321" s="270"/>
      <c r="B321" s="315"/>
      <c r="C321" s="316"/>
      <c r="D321" s="317"/>
      <c r="E321" s="318"/>
      <c r="F321" s="319"/>
    </row>
    <row r="322" spans="1:6" x14ac:dyDescent="0.3">
      <c r="A322" s="324"/>
      <c r="B322" s="336" t="s">
        <v>238</v>
      </c>
      <c r="C322" s="326"/>
      <c r="D322" s="326" t="s">
        <v>18</v>
      </c>
      <c r="E322" s="328"/>
      <c r="F322" s="1472">
        <f>F317</f>
        <v>0</v>
      </c>
    </row>
    <row r="323" spans="1:6" x14ac:dyDescent="0.3">
      <c r="A323" s="339"/>
      <c r="B323" s="358"/>
      <c r="C323" s="341"/>
      <c r="D323" s="342"/>
      <c r="E323" s="328"/>
      <c r="F323" s="319"/>
    </row>
    <row r="324" spans="1:6" x14ac:dyDescent="0.3">
      <c r="A324" s="339"/>
      <c r="B324" s="369" t="s">
        <v>1420</v>
      </c>
      <c r="C324" s="341"/>
      <c r="D324" s="342"/>
      <c r="E324" s="328"/>
      <c r="F324" s="290"/>
    </row>
    <row r="325" spans="1:6" x14ac:dyDescent="0.3">
      <c r="A325" s="339"/>
      <c r="B325" s="369"/>
      <c r="C325" s="341"/>
      <c r="D325" s="342"/>
      <c r="E325" s="328"/>
      <c r="F325" s="329"/>
    </row>
    <row r="326" spans="1:6" ht="66" x14ac:dyDescent="0.3">
      <c r="A326" s="339" t="s">
        <v>20</v>
      </c>
      <c r="B326" s="366" t="s">
        <v>1421</v>
      </c>
      <c r="C326" s="386" t="s">
        <v>1422</v>
      </c>
      <c r="D326" s="377">
        <v>10</v>
      </c>
      <c r="E326" s="389"/>
      <c r="F326" s="1483">
        <f>D326*E326</f>
        <v>0</v>
      </c>
    </row>
    <row r="327" spans="1:6" x14ac:dyDescent="0.3">
      <c r="A327" s="339"/>
      <c r="B327" s="366"/>
      <c r="C327" s="341"/>
      <c r="D327" s="342"/>
      <c r="E327" s="328"/>
      <c r="F327" s="1474"/>
    </row>
    <row r="328" spans="1:6" ht="52.8" x14ac:dyDescent="0.3">
      <c r="A328" s="339" t="s">
        <v>25</v>
      </c>
      <c r="B328" s="366" t="s">
        <v>1423</v>
      </c>
      <c r="C328" s="386" t="s">
        <v>1422</v>
      </c>
      <c r="D328" s="377">
        <v>6</v>
      </c>
      <c r="E328" s="389"/>
      <c r="F328" s="1483">
        <f>D328*E328</f>
        <v>0</v>
      </c>
    </row>
    <row r="329" spans="1:6" x14ac:dyDescent="0.3">
      <c r="A329" s="339"/>
      <c r="B329" s="366"/>
      <c r="C329" s="341"/>
      <c r="D329" s="342"/>
      <c r="E329" s="328"/>
      <c r="F329" s="290"/>
    </row>
    <row r="330" spans="1:6" x14ac:dyDescent="0.3">
      <c r="A330" s="339" t="s">
        <v>28</v>
      </c>
      <c r="B330" s="366" t="s">
        <v>1424</v>
      </c>
      <c r="C330" s="341" t="s">
        <v>1357</v>
      </c>
      <c r="D330" s="342"/>
      <c r="E330" s="328"/>
      <c r="F330" s="390"/>
    </row>
    <row r="331" spans="1:6" x14ac:dyDescent="0.3">
      <c r="A331" s="339"/>
      <c r="B331" s="366"/>
      <c r="C331" s="341"/>
      <c r="D331" s="342"/>
      <c r="E331" s="328"/>
      <c r="F331" s="290"/>
    </row>
    <row r="332" spans="1:6" x14ac:dyDescent="0.3">
      <c r="A332" s="339"/>
      <c r="B332" s="366"/>
      <c r="C332" s="341"/>
      <c r="D332" s="342"/>
      <c r="E332" s="328"/>
      <c r="F332" s="290"/>
    </row>
    <row r="333" spans="1:6" x14ac:dyDescent="0.3">
      <c r="A333" s="339"/>
      <c r="B333" s="366"/>
      <c r="C333" s="341"/>
      <c r="D333" s="342"/>
      <c r="E333" s="328"/>
      <c r="F333" s="290"/>
    </row>
    <row r="334" spans="1:6" x14ac:dyDescent="0.3">
      <c r="A334" s="339"/>
      <c r="B334" s="366"/>
      <c r="C334" s="341"/>
      <c r="D334" s="342"/>
      <c r="E334" s="328"/>
      <c r="F334" s="290"/>
    </row>
    <row r="335" spans="1:6" x14ac:dyDescent="0.3">
      <c r="A335" s="339"/>
      <c r="B335" s="366"/>
      <c r="C335" s="341"/>
      <c r="D335" s="342"/>
      <c r="E335" s="328"/>
      <c r="F335" s="290"/>
    </row>
    <row r="336" spans="1:6" x14ac:dyDescent="0.3">
      <c r="A336" s="339"/>
      <c r="B336" s="366"/>
      <c r="C336" s="341"/>
      <c r="D336" s="342"/>
      <c r="E336" s="328"/>
      <c r="F336" s="290"/>
    </row>
    <row r="337" spans="1:6" x14ac:dyDescent="0.3">
      <c r="A337" s="339"/>
      <c r="B337" s="366"/>
      <c r="C337" s="341"/>
      <c r="D337" s="342"/>
      <c r="E337" s="328"/>
      <c r="F337" s="290"/>
    </row>
    <row r="338" spans="1:6" x14ac:dyDescent="0.3">
      <c r="A338" s="339"/>
      <c r="B338" s="366"/>
      <c r="C338" s="341"/>
      <c r="D338" s="342"/>
      <c r="E338" s="328"/>
      <c r="F338" s="290"/>
    </row>
    <row r="339" spans="1:6" x14ac:dyDescent="0.3">
      <c r="A339" s="339"/>
      <c r="B339" s="366"/>
      <c r="C339" s="341"/>
      <c r="D339" s="342"/>
      <c r="E339" s="328"/>
      <c r="F339" s="290"/>
    </row>
    <row r="340" spans="1:6" x14ac:dyDescent="0.3">
      <c r="A340" s="339"/>
      <c r="B340" s="366"/>
      <c r="C340" s="341"/>
      <c r="D340" s="342"/>
      <c r="E340" s="328"/>
      <c r="F340" s="290"/>
    </row>
    <row r="341" spans="1:6" x14ac:dyDescent="0.3">
      <c r="A341" s="339"/>
      <c r="B341" s="366"/>
      <c r="C341" s="341"/>
      <c r="D341" s="342"/>
      <c r="E341" s="328"/>
      <c r="F341" s="290"/>
    </row>
    <row r="342" spans="1:6" x14ac:dyDescent="0.3">
      <c r="A342" s="339"/>
      <c r="B342" s="366"/>
      <c r="C342" s="341"/>
      <c r="D342" s="342"/>
      <c r="E342" s="328"/>
      <c r="F342" s="290"/>
    </row>
    <row r="343" spans="1:6" x14ac:dyDescent="0.3">
      <c r="A343" s="339"/>
      <c r="B343" s="366"/>
      <c r="C343" s="341"/>
      <c r="D343" s="342"/>
      <c r="E343" s="328"/>
      <c r="F343" s="290"/>
    </row>
    <row r="344" spans="1:6" x14ac:dyDescent="0.3">
      <c r="A344" s="339"/>
      <c r="B344" s="366"/>
      <c r="C344" s="341"/>
      <c r="D344" s="342"/>
      <c r="E344" s="328"/>
      <c r="F344" s="290"/>
    </row>
    <row r="345" spans="1:6" x14ac:dyDescent="0.3">
      <c r="A345" s="339"/>
      <c r="B345" s="366"/>
      <c r="C345" s="341"/>
      <c r="D345" s="342"/>
      <c r="E345" s="328"/>
      <c r="F345" s="290"/>
    </row>
    <row r="346" spans="1:6" x14ac:dyDescent="0.3">
      <c r="A346" s="339"/>
      <c r="B346" s="366"/>
      <c r="C346" s="341"/>
      <c r="D346" s="342"/>
      <c r="E346" s="328"/>
      <c r="F346" s="290"/>
    </row>
    <row r="347" spans="1:6" x14ac:dyDescent="0.3">
      <c r="A347" s="339"/>
      <c r="B347" s="366"/>
      <c r="C347" s="341"/>
      <c r="D347" s="342"/>
      <c r="E347" s="328"/>
      <c r="F347" s="290"/>
    </row>
    <row r="348" spans="1:6" x14ac:dyDescent="0.3">
      <c r="A348" s="339"/>
      <c r="B348" s="366"/>
      <c r="C348" s="341"/>
      <c r="D348" s="342"/>
      <c r="E348" s="328"/>
      <c r="F348" s="290"/>
    </row>
    <row r="349" spans="1:6" x14ac:dyDescent="0.3">
      <c r="A349" s="339"/>
      <c r="B349" s="366"/>
      <c r="C349" s="341"/>
      <c r="D349" s="342"/>
      <c r="E349" s="328"/>
      <c r="F349" s="290"/>
    </row>
    <row r="350" spans="1:6" x14ac:dyDescent="0.3">
      <c r="A350" s="339"/>
      <c r="B350" s="366"/>
      <c r="C350" s="341"/>
      <c r="D350" s="342"/>
      <c r="E350" s="328"/>
      <c r="F350" s="290"/>
    </row>
    <row r="351" spans="1:6" x14ac:dyDescent="0.3">
      <c r="A351" s="339"/>
      <c r="B351" s="366"/>
      <c r="C351" s="341"/>
      <c r="D351" s="342"/>
      <c r="E351" s="328"/>
      <c r="F351" s="290"/>
    </row>
    <row r="352" spans="1:6" x14ac:dyDescent="0.3">
      <c r="A352" s="339"/>
      <c r="B352" s="366"/>
      <c r="C352" s="341"/>
      <c r="D352" s="342"/>
      <c r="E352" s="328"/>
      <c r="F352" s="290"/>
    </row>
    <row r="353" spans="1:6" x14ac:dyDescent="0.3">
      <c r="A353" s="339"/>
      <c r="B353" s="366"/>
      <c r="C353" s="341"/>
      <c r="D353" s="342"/>
      <c r="E353" s="328"/>
      <c r="F353" s="290"/>
    </row>
    <row r="354" spans="1:6" x14ac:dyDescent="0.3">
      <c r="A354" s="339"/>
      <c r="B354" s="366"/>
      <c r="C354" s="341"/>
      <c r="D354" s="342"/>
      <c r="E354" s="328"/>
      <c r="F354" s="290"/>
    </row>
    <row r="355" spans="1:6" x14ac:dyDescent="0.3">
      <c r="A355" s="339"/>
      <c r="B355" s="366"/>
      <c r="C355" s="341"/>
      <c r="D355" s="342"/>
      <c r="E355" s="328"/>
      <c r="F355" s="290"/>
    </row>
    <row r="356" spans="1:6" x14ac:dyDescent="0.3">
      <c r="A356" s="339"/>
      <c r="B356" s="366"/>
      <c r="C356" s="341"/>
      <c r="D356" s="342"/>
      <c r="E356" s="328"/>
      <c r="F356" s="290"/>
    </row>
    <row r="357" spans="1:6" x14ac:dyDescent="0.3">
      <c r="A357" s="339"/>
      <c r="B357" s="366"/>
      <c r="C357" s="341"/>
      <c r="D357" s="342"/>
      <c r="E357" s="328"/>
      <c r="F357" s="290"/>
    </row>
    <row r="358" spans="1:6" x14ac:dyDescent="0.3">
      <c r="A358" s="339"/>
      <c r="B358" s="366"/>
      <c r="C358" s="341"/>
      <c r="D358" s="342"/>
      <c r="E358" s="328"/>
      <c r="F358" s="290"/>
    </row>
    <row r="359" spans="1:6" x14ac:dyDescent="0.3">
      <c r="A359" s="339"/>
      <c r="B359" s="366"/>
      <c r="C359" s="341"/>
      <c r="D359" s="342"/>
      <c r="E359" s="328"/>
      <c r="F359" s="290"/>
    </row>
    <row r="360" spans="1:6" x14ac:dyDescent="0.3">
      <c r="A360" s="339"/>
      <c r="B360" s="366"/>
      <c r="C360" s="341"/>
      <c r="D360" s="342"/>
      <c r="E360" s="328"/>
      <c r="F360" s="290"/>
    </row>
    <row r="361" spans="1:6" x14ac:dyDescent="0.3">
      <c r="A361" s="339"/>
      <c r="B361" s="366"/>
      <c r="C361" s="341"/>
      <c r="D361" s="342"/>
      <c r="E361" s="328"/>
      <c r="F361" s="290"/>
    </row>
    <row r="362" spans="1:6" x14ac:dyDescent="0.3">
      <c r="A362" s="339"/>
      <c r="B362" s="366"/>
      <c r="C362" s="341"/>
      <c r="D362" s="342"/>
      <c r="E362" s="328"/>
      <c r="F362" s="290"/>
    </row>
    <row r="363" spans="1:6" x14ac:dyDescent="0.3">
      <c r="A363" s="339"/>
      <c r="B363" s="366"/>
      <c r="C363" s="341"/>
      <c r="D363" s="342"/>
      <c r="E363" s="328"/>
      <c r="F363" s="290"/>
    </row>
    <row r="364" spans="1:6" x14ac:dyDescent="0.3">
      <c r="A364" s="339"/>
      <c r="B364" s="366"/>
      <c r="C364" s="341"/>
      <c r="D364" s="342"/>
      <c r="E364" s="328"/>
      <c r="F364" s="290"/>
    </row>
    <row r="365" spans="1:6" x14ac:dyDescent="0.3">
      <c r="A365" s="1468"/>
      <c r="B365" s="1486"/>
      <c r="C365" s="1487"/>
      <c r="D365" s="1488"/>
      <c r="E365" s="1489"/>
      <c r="F365" s="1490"/>
    </row>
    <row r="366" spans="1:6" x14ac:dyDescent="0.3">
      <c r="A366" s="1468"/>
      <c r="B366" s="1491" t="s">
        <v>1425</v>
      </c>
      <c r="C366" s="1492"/>
      <c r="D366" s="1493"/>
      <c r="E366" s="1471"/>
      <c r="F366" s="1463"/>
    </row>
    <row r="367" spans="1:6" x14ac:dyDescent="0.3">
      <c r="A367" s="1468"/>
      <c r="B367" s="1494" t="s">
        <v>1426</v>
      </c>
      <c r="C367" s="1492"/>
      <c r="D367" s="1495" t="s">
        <v>18</v>
      </c>
      <c r="E367" s="1471"/>
      <c r="F367" s="1496">
        <f>SUM(F321:F364)</f>
        <v>0</v>
      </c>
    </row>
    <row r="368" spans="1:6" ht="15" thickBot="1" x14ac:dyDescent="0.35">
      <c r="A368" s="1464"/>
      <c r="B368" s="1497"/>
      <c r="C368" s="1498"/>
      <c r="D368" s="1499"/>
      <c r="E368" s="1421"/>
      <c r="F368" s="1500"/>
    </row>
    <row r="369" ht="15" thickTop="1" x14ac:dyDescent="0.3"/>
  </sheetData>
  <sheetProtection algorithmName="SHA-512" hashValue="ra0ivH/z7nbaMo/Y/sHCpDampkslIo6mqDMmuKrrYP/5BWx1lfWR7IL1esytlJfLtxpfb45B9FDAOHmsZZxAEg==" saltValue="e5K+RfqWgqEIsiwjWofI9g==" spinCount="100000" sheet="1" objects="1" scenarios="1"/>
  <pageMargins left="0.75" right="0.25" top="0.75" bottom="0.75" header="0.3" footer="0.5"/>
  <pageSetup paperSize="9" scale="88" firstPageNumber="236" orientation="portrait" useFirstPageNumber="1" r:id="rId1"/>
  <headerFooter>
    <oddFooter xml:space="preserve">&amp;L&amp;"Cambria,Bold"ISMS Kisumu-Security Instalations &amp;C&amp;"Cambria,Bold"&amp;P&amp;R&amp;"Cambria,Bold"ISC Consultants Ltd&amp;"-,Regular" </oddFooter>
  </headerFooter>
  <rowBreaks count="7" manualBreakCount="7">
    <brk id="39" max="16383" man="1"/>
    <brk id="84" max="5" man="1"/>
    <brk id="133" max="16383" man="1"/>
    <brk id="181" max="16383" man="1"/>
    <brk id="224" max="16383" man="1"/>
    <brk id="269" max="16383" man="1"/>
    <brk id="31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I39"/>
  <sheetViews>
    <sheetView view="pageBreakPreview" zoomScale="60" zoomScaleNormal="100" workbookViewId="0">
      <selection activeCell="T30" sqref="T30"/>
    </sheetView>
  </sheetViews>
  <sheetFormatPr defaultRowHeight="14.4" x14ac:dyDescent="0.3"/>
  <cols>
    <col min="9" max="9" width="10.88671875" customWidth="1"/>
  </cols>
  <sheetData>
    <row r="1" spans="1:9" x14ac:dyDescent="0.3">
      <c r="A1" s="91"/>
      <c r="B1" s="91"/>
      <c r="C1" s="91"/>
      <c r="D1" s="91"/>
      <c r="E1" s="91"/>
      <c r="F1" s="91"/>
      <c r="G1" s="91"/>
      <c r="H1" s="91"/>
      <c r="I1" s="91"/>
    </row>
    <row r="2" spans="1:9" x14ac:dyDescent="0.3">
      <c r="A2" s="91"/>
      <c r="B2" s="91"/>
      <c r="C2" s="91"/>
      <c r="D2" s="91"/>
      <c r="E2" s="91"/>
      <c r="F2" s="91"/>
      <c r="G2" s="91"/>
      <c r="H2" s="91"/>
      <c r="I2" s="91"/>
    </row>
    <row r="3" spans="1:9" x14ac:dyDescent="0.3">
      <c r="A3" s="91"/>
      <c r="B3" s="91"/>
      <c r="C3" s="91"/>
      <c r="D3" s="91"/>
      <c r="E3" s="91"/>
      <c r="F3" s="91"/>
      <c r="G3" s="91"/>
      <c r="H3" s="91"/>
      <c r="I3" s="91"/>
    </row>
    <row r="4" spans="1:9" x14ac:dyDescent="0.3">
      <c r="A4" s="91"/>
      <c r="B4" s="91"/>
      <c r="C4" s="91"/>
      <c r="D4" s="91"/>
      <c r="E4" s="91"/>
      <c r="F4" s="91"/>
      <c r="G4" s="91"/>
      <c r="H4" s="91"/>
      <c r="I4" s="91"/>
    </row>
    <row r="5" spans="1:9" x14ac:dyDescent="0.3">
      <c r="A5" s="91"/>
      <c r="B5" s="91"/>
      <c r="C5" s="91"/>
      <c r="D5" s="91"/>
      <c r="E5" s="91"/>
      <c r="F5" s="91"/>
      <c r="G5" s="91"/>
      <c r="H5" s="91"/>
      <c r="I5" s="91"/>
    </row>
    <row r="6" spans="1:9" x14ac:dyDescent="0.3">
      <c r="A6" s="91"/>
      <c r="B6" s="91"/>
      <c r="C6" s="91"/>
      <c r="D6" s="91"/>
      <c r="E6" s="91"/>
      <c r="F6" s="91"/>
      <c r="G6" s="91"/>
      <c r="H6" s="91"/>
      <c r="I6" s="91"/>
    </row>
    <row r="7" spans="1:9" x14ac:dyDescent="0.3">
      <c r="A7" s="91"/>
      <c r="B7" s="91"/>
      <c r="C7" s="91"/>
      <c r="D7" s="91"/>
      <c r="E7" s="91"/>
      <c r="F7" s="91"/>
      <c r="G7" s="91"/>
      <c r="H7" s="91"/>
      <c r="I7" s="91"/>
    </row>
    <row r="8" spans="1:9" x14ac:dyDescent="0.3">
      <c r="A8" s="91"/>
      <c r="B8" s="91"/>
      <c r="C8" s="91"/>
      <c r="D8" s="91"/>
      <c r="E8" s="91"/>
      <c r="F8" s="91"/>
      <c r="G8" s="91"/>
      <c r="H8" s="91"/>
      <c r="I8" s="91"/>
    </row>
    <row r="9" spans="1:9" x14ac:dyDescent="0.3">
      <c r="A9" s="91"/>
      <c r="B9" s="91"/>
      <c r="C9" s="91"/>
      <c r="D9" s="91"/>
      <c r="E9" s="91"/>
      <c r="F9" s="91"/>
      <c r="G9" s="91"/>
      <c r="H9" s="91"/>
      <c r="I9" s="91"/>
    </row>
    <row r="10" spans="1:9" x14ac:dyDescent="0.3">
      <c r="A10" s="91"/>
      <c r="B10" s="91"/>
      <c r="C10" s="91"/>
      <c r="D10" s="91"/>
      <c r="E10" s="91"/>
      <c r="F10" s="91"/>
      <c r="G10" s="91"/>
      <c r="H10" s="91"/>
      <c r="I10" s="91"/>
    </row>
    <row r="11" spans="1:9" x14ac:dyDescent="0.3">
      <c r="A11" s="91"/>
      <c r="B11" s="91"/>
      <c r="C11" s="91"/>
      <c r="D11" s="91"/>
      <c r="E11" s="91"/>
      <c r="F11" s="91"/>
      <c r="G11" s="91"/>
      <c r="H11" s="91"/>
      <c r="I11" s="91"/>
    </row>
    <row r="12" spans="1:9" x14ac:dyDescent="0.3">
      <c r="A12" s="91"/>
      <c r="B12" s="91"/>
      <c r="C12" s="91"/>
      <c r="D12" s="91"/>
      <c r="E12" s="91"/>
      <c r="F12" s="91"/>
      <c r="G12" s="91"/>
      <c r="H12" s="91"/>
      <c r="I12" s="91"/>
    </row>
    <row r="13" spans="1:9" x14ac:dyDescent="0.3">
      <c r="A13" s="91"/>
      <c r="B13" s="91"/>
      <c r="C13" s="91"/>
      <c r="D13" s="91"/>
      <c r="E13" s="91"/>
      <c r="F13" s="91"/>
      <c r="G13" s="91"/>
      <c r="H13" s="91"/>
      <c r="I13" s="91"/>
    </row>
    <row r="14" spans="1:9" x14ac:dyDescent="0.3">
      <c r="A14" s="91"/>
      <c r="B14" s="91"/>
      <c r="C14" s="91"/>
      <c r="D14" s="91"/>
      <c r="E14" s="91"/>
      <c r="F14" s="91"/>
      <c r="G14" s="91"/>
      <c r="H14" s="91"/>
      <c r="I14" s="91"/>
    </row>
    <row r="15" spans="1:9" x14ac:dyDescent="0.3">
      <c r="A15" s="91"/>
      <c r="B15" s="91"/>
      <c r="C15" s="91"/>
      <c r="D15" s="91"/>
      <c r="E15" s="91"/>
      <c r="F15" s="91"/>
      <c r="G15" s="91"/>
      <c r="H15" s="91"/>
      <c r="I15" s="91"/>
    </row>
    <row r="16" spans="1:9" x14ac:dyDescent="0.3">
      <c r="A16" s="91"/>
      <c r="B16" s="91"/>
      <c r="C16" s="91"/>
      <c r="D16" s="91"/>
      <c r="E16" s="91"/>
      <c r="F16" s="91"/>
      <c r="G16" s="91"/>
      <c r="H16" s="91"/>
      <c r="I16" s="91"/>
    </row>
    <row r="17" spans="1:9" x14ac:dyDescent="0.3">
      <c r="A17" s="91"/>
      <c r="B17" s="91"/>
      <c r="C17" s="91"/>
      <c r="D17" s="91"/>
      <c r="E17" s="91"/>
      <c r="F17" s="91"/>
      <c r="G17" s="91"/>
      <c r="H17" s="91"/>
      <c r="I17" s="91"/>
    </row>
    <row r="18" spans="1:9" x14ac:dyDescent="0.3">
      <c r="A18" s="91"/>
      <c r="B18" s="91"/>
      <c r="C18" s="91"/>
      <c r="D18" s="91"/>
      <c r="E18" s="91"/>
      <c r="F18" s="91"/>
      <c r="G18" s="91"/>
      <c r="H18" s="91"/>
      <c r="I18" s="91"/>
    </row>
    <row r="19" spans="1:9" x14ac:dyDescent="0.3">
      <c r="A19" s="91"/>
      <c r="B19" s="91"/>
      <c r="C19" s="91"/>
      <c r="D19" s="91"/>
      <c r="E19" s="91"/>
      <c r="F19" s="91"/>
      <c r="G19" s="91"/>
      <c r="H19" s="91"/>
      <c r="I19" s="91"/>
    </row>
    <row r="20" spans="1:9" x14ac:dyDescent="0.3">
      <c r="A20" s="91"/>
      <c r="B20" s="91"/>
      <c r="C20" s="91"/>
      <c r="D20" s="91"/>
      <c r="E20" s="91"/>
      <c r="F20" s="91"/>
      <c r="G20" s="91"/>
      <c r="H20" s="91"/>
      <c r="I20" s="91"/>
    </row>
    <row r="21" spans="1:9" x14ac:dyDescent="0.3">
      <c r="A21" s="91"/>
      <c r="B21" s="91"/>
      <c r="C21" s="91"/>
      <c r="D21" s="91"/>
      <c r="E21" s="91"/>
      <c r="F21" s="91"/>
      <c r="G21" s="91"/>
      <c r="H21" s="91"/>
      <c r="I21" s="91"/>
    </row>
    <row r="22" spans="1:9" x14ac:dyDescent="0.3">
      <c r="A22" s="91"/>
      <c r="B22" s="91"/>
      <c r="C22" s="91"/>
      <c r="D22" s="91"/>
      <c r="E22" s="91"/>
      <c r="F22" s="91"/>
      <c r="G22" s="91"/>
      <c r="H22" s="91"/>
      <c r="I22" s="91"/>
    </row>
    <row r="23" spans="1:9" x14ac:dyDescent="0.3">
      <c r="A23" s="92"/>
      <c r="B23" s="93"/>
      <c r="C23" s="93"/>
      <c r="D23" s="93"/>
      <c r="E23" s="93"/>
      <c r="F23" s="93"/>
      <c r="G23" s="93"/>
      <c r="H23" s="93"/>
      <c r="I23" s="92"/>
    </row>
    <row r="24" spans="1:9" ht="30" x14ac:dyDescent="0.5">
      <c r="A24" s="1538" t="s">
        <v>638</v>
      </c>
      <c r="B24" s="1538"/>
      <c r="C24" s="1538"/>
      <c r="D24" s="1538"/>
      <c r="E24" s="1538"/>
      <c r="F24" s="1538"/>
      <c r="G24" s="1538"/>
      <c r="H24" s="1538"/>
      <c r="I24" s="1538"/>
    </row>
    <row r="25" spans="1:9" ht="56.25" customHeight="1" x14ac:dyDescent="0.5">
      <c r="A25" s="1541" t="s">
        <v>639</v>
      </c>
      <c r="B25" s="1541"/>
      <c r="C25" s="1541"/>
      <c r="D25" s="1541"/>
      <c r="E25" s="1541"/>
      <c r="F25" s="1541"/>
      <c r="G25" s="1541"/>
      <c r="H25" s="1541"/>
      <c r="I25" s="1541"/>
    </row>
    <row r="26" spans="1:9" x14ac:dyDescent="0.3">
      <c r="A26" s="92"/>
      <c r="B26" s="94"/>
      <c r="C26" s="94"/>
      <c r="D26" s="94"/>
      <c r="E26" s="94"/>
      <c r="F26" s="94"/>
      <c r="G26" s="94"/>
      <c r="H26" s="94"/>
      <c r="I26" s="92"/>
    </row>
    <row r="27" spans="1:9" x14ac:dyDescent="0.3">
      <c r="A27" s="92"/>
      <c r="B27" s="92"/>
      <c r="C27" s="91"/>
      <c r="D27" s="91"/>
      <c r="E27" s="91"/>
      <c r="F27" s="91"/>
      <c r="G27" s="91"/>
      <c r="H27" s="92"/>
      <c r="I27" s="92"/>
    </row>
    <row r="28" spans="1:9" x14ac:dyDescent="0.3">
      <c r="A28" s="91"/>
      <c r="B28" s="91"/>
      <c r="C28" s="91"/>
      <c r="D28" s="91"/>
      <c r="E28" s="91"/>
      <c r="F28" s="91"/>
      <c r="G28" s="91"/>
      <c r="H28" s="91"/>
      <c r="I28" s="91"/>
    </row>
    <row r="29" spans="1:9" x14ac:dyDescent="0.3">
      <c r="A29" s="91"/>
      <c r="B29" s="91"/>
      <c r="C29" s="91"/>
      <c r="D29" s="91"/>
      <c r="E29" s="91"/>
      <c r="F29" s="91"/>
      <c r="G29" s="91"/>
      <c r="H29" s="91"/>
      <c r="I29" s="91"/>
    </row>
    <row r="30" spans="1:9" x14ac:dyDescent="0.3">
      <c r="A30" s="91"/>
      <c r="B30" s="91"/>
      <c r="C30" s="91"/>
      <c r="D30" s="91"/>
      <c r="E30" s="91"/>
      <c r="F30" s="91"/>
      <c r="G30" s="91"/>
      <c r="H30" s="91"/>
      <c r="I30" s="91"/>
    </row>
    <row r="31" spans="1:9" x14ac:dyDescent="0.3">
      <c r="A31" s="91"/>
      <c r="B31" s="91"/>
      <c r="C31" s="91"/>
      <c r="D31" s="91"/>
      <c r="E31" s="91"/>
      <c r="F31" s="91"/>
      <c r="G31" s="91"/>
      <c r="H31" s="91"/>
      <c r="I31" s="91"/>
    </row>
    <row r="32" spans="1:9" x14ac:dyDescent="0.3">
      <c r="A32" s="91"/>
      <c r="B32" s="91"/>
      <c r="C32" s="91"/>
      <c r="D32" s="91"/>
      <c r="E32" s="91"/>
      <c r="F32" s="91"/>
      <c r="G32" s="91"/>
      <c r="H32" s="91"/>
      <c r="I32" s="91"/>
    </row>
    <row r="33" spans="1:9" x14ac:dyDescent="0.3">
      <c r="A33" s="91"/>
      <c r="B33" s="91"/>
      <c r="C33" s="91"/>
      <c r="D33" s="91"/>
      <c r="E33" s="91"/>
      <c r="F33" s="91"/>
      <c r="G33" s="91"/>
      <c r="H33" s="91"/>
      <c r="I33" s="91"/>
    </row>
    <row r="34" spans="1:9" x14ac:dyDescent="0.3">
      <c r="A34" s="91"/>
      <c r="B34" s="91"/>
      <c r="C34" s="91"/>
      <c r="D34" s="91"/>
      <c r="E34" s="91"/>
      <c r="F34" s="91"/>
      <c r="G34" s="91"/>
      <c r="H34" s="91"/>
      <c r="I34" s="91"/>
    </row>
    <row r="35" spans="1:9" x14ac:dyDescent="0.3">
      <c r="A35" s="91"/>
      <c r="B35" s="91"/>
      <c r="C35" s="91"/>
      <c r="D35" s="91"/>
      <c r="E35" s="91"/>
      <c r="F35" s="91"/>
      <c r="G35" s="91"/>
      <c r="H35" s="91"/>
      <c r="I35" s="91"/>
    </row>
    <row r="36" spans="1:9" x14ac:dyDescent="0.3">
      <c r="A36" s="91"/>
      <c r="B36" s="91"/>
      <c r="C36" s="91"/>
      <c r="D36" s="91"/>
      <c r="E36" s="91"/>
      <c r="F36" s="91"/>
      <c r="G36" s="91"/>
      <c r="H36" s="91"/>
      <c r="I36" s="91"/>
    </row>
    <row r="37" spans="1:9" x14ac:dyDescent="0.3">
      <c r="A37" s="91"/>
      <c r="B37" s="91"/>
      <c r="C37" s="91"/>
      <c r="D37" s="91"/>
      <c r="E37" s="91"/>
      <c r="F37" s="91"/>
      <c r="G37" s="91"/>
      <c r="H37" s="91"/>
      <c r="I37" s="91"/>
    </row>
    <row r="38" spans="1:9" x14ac:dyDescent="0.3">
      <c r="A38" s="91"/>
      <c r="B38" s="91"/>
      <c r="C38" s="91"/>
      <c r="D38" s="91"/>
      <c r="E38" s="91"/>
      <c r="F38" s="91"/>
      <c r="G38" s="91"/>
      <c r="H38" s="91"/>
      <c r="I38" s="91"/>
    </row>
    <row r="39" spans="1:9" x14ac:dyDescent="0.3">
      <c r="A39" s="91"/>
      <c r="B39" s="91"/>
      <c r="C39" s="91"/>
      <c r="D39" s="91"/>
      <c r="E39" s="91"/>
      <c r="F39" s="91"/>
      <c r="G39" s="91"/>
      <c r="H39" s="91"/>
      <c r="I39" s="91"/>
    </row>
  </sheetData>
  <sheetProtection algorithmName="SHA-512" hashValue="Lh57nCJxhq5NgrnQhEH4qW8PVvuCFhJ5pwUHx6WNs1H0qEy6Ldd5CnPcP+/7/xOV/60we4Up7pd9U9eP3s2aGw==" saltValue="rkO06xZJQL+xsRCu/G2QrA==" spinCount="100000" sheet="1" objects="1" scenarios="1"/>
  <mergeCells count="2">
    <mergeCell ref="A24:I24"/>
    <mergeCell ref="A25:I25"/>
  </mergeCells>
  <pageMargins left="0.7" right="0.7" top="0.75" bottom="0.75" header="0.3" footer="0.3"/>
  <pageSetup paperSize="9" firstPageNumber="244" orientation="portrait" useFirstPageNumber="1" r:id="rId1"/>
  <headerFooter>
    <oddFooter xml:space="preserve">&amp;C&amp;P&amp;RGedox Associates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00"/>
  </sheetPr>
  <dimension ref="A1:IT1219"/>
  <sheetViews>
    <sheetView view="pageBreakPreview" topLeftCell="A1200" zoomScale="85" zoomScaleNormal="100" zoomScaleSheetLayoutView="85" workbookViewId="0">
      <selection activeCell="B1209" sqref="B1209"/>
    </sheetView>
  </sheetViews>
  <sheetFormatPr defaultRowHeight="13.2" x14ac:dyDescent="0.25"/>
  <cols>
    <col min="1" max="1" width="5.6640625" style="399" customWidth="1"/>
    <col min="2" max="2" width="61.5546875" style="392" customWidth="1"/>
    <col min="3" max="3" width="5.5546875" style="355" customWidth="1"/>
    <col min="4" max="4" width="6" style="355" customWidth="1"/>
    <col min="5" max="5" width="11.33203125" style="393" customWidth="1"/>
    <col min="6" max="6" width="13.44140625" style="394" customWidth="1"/>
    <col min="7" max="7" width="14.6640625" style="358" customWidth="1"/>
    <col min="8" max="256" width="9.109375" style="358"/>
    <col min="257" max="257" width="4.109375" style="358" customWidth="1"/>
    <col min="258" max="258" width="56.5546875" style="358" customWidth="1"/>
    <col min="259" max="259" width="4.44140625" style="358" customWidth="1"/>
    <col min="260" max="260" width="3.6640625" style="358" customWidth="1"/>
    <col min="261" max="262" width="13.44140625" style="358" customWidth="1"/>
    <col min="263" max="263" width="14.6640625" style="358" customWidth="1"/>
    <col min="264" max="512" width="9.109375" style="358"/>
    <col min="513" max="513" width="4.109375" style="358" customWidth="1"/>
    <col min="514" max="514" width="56.5546875" style="358" customWidth="1"/>
    <col min="515" max="515" width="4.44140625" style="358" customWidth="1"/>
    <col min="516" max="516" width="3.6640625" style="358" customWidth="1"/>
    <col min="517" max="518" width="13.44140625" style="358" customWidth="1"/>
    <col min="519" max="519" width="14.6640625" style="358" customWidth="1"/>
    <col min="520" max="768" width="9.109375" style="358"/>
    <col min="769" max="769" width="4.109375" style="358" customWidth="1"/>
    <col min="770" max="770" width="56.5546875" style="358" customWidth="1"/>
    <col min="771" max="771" width="4.44140625" style="358" customWidth="1"/>
    <col min="772" max="772" width="3.6640625" style="358" customWidth="1"/>
    <col min="773" max="774" width="13.44140625" style="358" customWidth="1"/>
    <col min="775" max="775" width="14.6640625" style="358" customWidth="1"/>
    <col min="776" max="1024" width="9.109375" style="358"/>
    <col min="1025" max="1025" width="4.109375" style="358" customWidth="1"/>
    <col min="1026" max="1026" width="56.5546875" style="358" customWidth="1"/>
    <col min="1027" max="1027" width="4.44140625" style="358" customWidth="1"/>
    <col min="1028" max="1028" width="3.6640625" style="358" customWidth="1"/>
    <col min="1029" max="1030" width="13.44140625" style="358" customWidth="1"/>
    <col min="1031" max="1031" width="14.6640625" style="358" customWidth="1"/>
    <col min="1032" max="1280" width="9.109375" style="358"/>
    <col min="1281" max="1281" width="4.109375" style="358" customWidth="1"/>
    <col min="1282" max="1282" width="56.5546875" style="358" customWidth="1"/>
    <col min="1283" max="1283" width="4.44140625" style="358" customWidth="1"/>
    <col min="1284" max="1284" width="3.6640625" style="358" customWidth="1"/>
    <col min="1285" max="1286" width="13.44140625" style="358" customWidth="1"/>
    <col min="1287" max="1287" width="14.6640625" style="358" customWidth="1"/>
    <col min="1288" max="1536" width="9.109375" style="358"/>
    <col min="1537" max="1537" width="4.109375" style="358" customWidth="1"/>
    <col min="1538" max="1538" width="56.5546875" style="358" customWidth="1"/>
    <col min="1539" max="1539" width="4.44140625" style="358" customWidth="1"/>
    <col min="1540" max="1540" width="3.6640625" style="358" customWidth="1"/>
    <col min="1541" max="1542" width="13.44140625" style="358" customWidth="1"/>
    <col min="1543" max="1543" width="14.6640625" style="358" customWidth="1"/>
    <col min="1544" max="1792" width="9.109375" style="358"/>
    <col min="1793" max="1793" width="4.109375" style="358" customWidth="1"/>
    <col min="1794" max="1794" width="56.5546875" style="358" customWidth="1"/>
    <col min="1795" max="1795" width="4.44140625" style="358" customWidth="1"/>
    <col min="1796" max="1796" width="3.6640625" style="358" customWidth="1"/>
    <col min="1797" max="1798" width="13.44140625" style="358" customWidth="1"/>
    <col min="1799" max="1799" width="14.6640625" style="358" customWidth="1"/>
    <col min="1800" max="2048" width="9.109375" style="358"/>
    <col min="2049" max="2049" width="4.109375" style="358" customWidth="1"/>
    <col min="2050" max="2050" width="56.5546875" style="358" customWidth="1"/>
    <col min="2051" max="2051" width="4.44140625" style="358" customWidth="1"/>
    <col min="2052" max="2052" width="3.6640625" style="358" customWidth="1"/>
    <col min="2053" max="2054" width="13.44140625" style="358" customWidth="1"/>
    <col min="2055" max="2055" width="14.6640625" style="358" customWidth="1"/>
    <col min="2056" max="2304" width="9.109375" style="358"/>
    <col min="2305" max="2305" width="4.109375" style="358" customWidth="1"/>
    <col min="2306" max="2306" width="56.5546875" style="358" customWidth="1"/>
    <col min="2307" max="2307" width="4.44140625" style="358" customWidth="1"/>
    <col min="2308" max="2308" width="3.6640625" style="358" customWidth="1"/>
    <col min="2309" max="2310" width="13.44140625" style="358" customWidth="1"/>
    <col min="2311" max="2311" width="14.6640625" style="358" customWidth="1"/>
    <col min="2312" max="2560" width="9.109375" style="358"/>
    <col min="2561" max="2561" width="4.109375" style="358" customWidth="1"/>
    <col min="2562" max="2562" width="56.5546875" style="358" customWidth="1"/>
    <col min="2563" max="2563" width="4.44140625" style="358" customWidth="1"/>
    <col min="2564" max="2564" width="3.6640625" style="358" customWidth="1"/>
    <col min="2565" max="2566" width="13.44140625" style="358" customWidth="1"/>
    <col min="2567" max="2567" width="14.6640625" style="358" customWidth="1"/>
    <col min="2568" max="2816" width="9.109375" style="358"/>
    <col min="2817" max="2817" width="4.109375" style="358" customWidth="1"/>
    <col min="2818" max="2818" width="56.5546875" style="358" customWidth="1"/>
    <col min="2819" max="2819" width="4.44140625" style="358" customWidth="1"/>
    <col min="2820" max="2820" width="3.6640625" style="358" customWidth="1"/>
    <col min="2821" max="2822" width="13.44140625" style="358" customWidth="1"/>
    <col min="2823" max="2823" width="14.6640625" style="358" customWidth="1"/>
    <col min="2824" max="3072" width="9.109375" style="358"/>
    <col min="3073" max="3073" width="4.109375" style="358" customWidth="1"/>
    <col min="3074" max="3074" width="56.5546875" style="358" customWidth="1"/>
    <col min="3075" max="3075" width="4.44140625" style="358" customWidth="1"/>
    <col min="3076" max="3076" width="3.6640625" style="358" customWidth="1"/>
    <col min="3077" max="3078" width="13.44140625" style="358" customWidth="1"/>
    <col min="3079" max="3079" width="14.6640625" style="358" customWidth="1"/>
    <col min="3080" max="3328" width="9.109375" style="358"/>
    <col min="3329" max="3329" width="4.109375" style="358" customWidth="1"/>
    <col min="3330" max="3330" width="56.5546875" style="358" customWidth="1"/>
    <col min="3331" max="3331" width="4.44140625" style="358" customWidth="1"/>
    <col min="3332" max="3332" width="3.6640625" style="358" customWidth="1"/>
    <col min="3333" max="3334" width="13.44140625" style="358" customWidth="1"/>
    <col min="3335" max="3335" width="14.6640625" style="358" customWidth="1"/>
    <col min="3336" max="3584" width="9.109375" style="358"/>
    <col min="3585" max="3585" width="4.109375" style="358" customWidth="1"/>
    <col min="3586" max="3586" width="56.5546875" style="358" customWidth="1"/>
    <col min="3587" max="3587" width="4.44140625" style="358" customWidth="1"/>
    <col min="3588" max="3588" width="3.6640625" style="358" customWidth="1"/>
    <col min="3589" max="3590" width="13.44140625" style="358" customWidth="1"/>
    <col min="3591" max="3591" width="14.6640625" style="358" customWidth="1"/>
    <col min="3592" max="3840" width="9.109375" style="358"/>
    <col min="3841" max="3841" width="4.109375" style="358" customWidth="1"/>
    <col min="3842" max="3842" width="56.5546875" style="358" customWidth="1"/>
    <col min="3843" max="3843" width="4.44140625" style="358" customWidth="1"/>
    <col min="3844" max="3844" width="3.6640625" style="358" customWidth="1"/>
    <col min="3845" max="3846" width="13.44140625" style="358" customWidth="1"/>
    <col min="3847" max="3847" width="14.6640625" style="358" customWidth="1"/>
    <col min="3848" max="4096" width="9.109375" style="358"/>
    <col min="4097" max="4097" width="4.109375" style="358" customWidth="1"/>
    <col min="4098" max="4098" width="56.5546875" style="358" customWidth="1"/>
    <col min="4099" max="4099" width="4.44140625" style="358" customWidth="1"/>
    <col min="4100" max="4100" width="3.6640625" style="358" customWidth="1"/>
    <col min="4101" max="4102" width="13.44140625" style="358" customWidth="1"/>
    <col min="4103" max="4103" width="14.6640625" style="358" customWidth="1"/>
    <col min="4104" max="4352" width="9.109375" style="358"/>
    <col min="4353" max="4353" width="4.109375" style="358" customWidth="1"/>
    <col min="4354" max="4354" width="56.5546875" style="358" customWidth="1"/>
    <col min="4355" max="4355" width="4.44140625" style="358" customWidth="1"/>
    <col min="4356" max="4356" width="3.6640625" style="358" customWidth="1"/>
    <col min="4357" max="4358" width="13.44140625" style="358" customWidth="1"/>
    <col min="4359" max="4359" width="14.6640625" style="358" customWidth="1"/>
    <col min="4360" max="4608" width="9.109375" style="358"/>
    <col min="4609" max="4609" width="4.109375" style="358" customWidth="1"/>
    <col min="4610" max="4610" width="56.5546875" style="358" customWidth="1"/>
    <col min="4611" max="4611" width="4.44140625" style="358" customWidth="1"/>
    <col min="4612" max="4612" width="3.6640625" style="358" customWidth="1"/>
    <col min="4613" max="4614" width="13.44140625" style="358" customWidth="1"/>
    <col min="4615" max="4615" width="14.6640625" style="358" customWidth="1"/>
    <col min="4616" max="4864" width="9.109375" style="358"/>
    <col min="4865" max="4865" width="4.109375" style="358" customWidth="1"/>
    <col min="4866" max="4866" width="56.5546875" style="358" customWidth="1"/>
    <col min="4867" max="4867" width="4.44140625" style="358" customWidth="1"/>
    <col min="4868" max="4868" width="3.6640625" style="358" customWidth="1"/>
    <col min="4869" max="4870" width="13.44140625" style="358" customWidth="1"/>
    <col min="4871" max="4871" width="14.6640625" style="358" customWidth="1"/>
    <col min="4872" max="5120" width="9.109375" style="358"/>
    <col min="5121" max="5121" width="4.109375" style="358" customWidth="1"/>
    <col min="5122" max="5122" width="56.5546875" style="358" customWidth="1"/>
    <col min="5123" max="5123" width="4.44140625" style="358" customWidth="1"/>
    <col min="5124" max="5124" width="3.6640625" style="358" customWidth="1"/>
    <col min="5125" max="5126" width="13.44140625" style="358" customWidth="1"/>
    <col min="5127" max="5127" width="14.6640625" style="358" customWidth="1"/>
    <col min="5128" max="5376" width="9.109375" style="358"/>
    <col min="5377" max="5377" width="4.109375" style="358" customWidth="1"/>
    <col min="5378" max="5378" width="56.5546875" style="358" customWidth="1"/>
    <col min="5379" max="5379" width="4.44140625" style="358" customWidth="1"/>
    <col min="5380" max="5380" width="3.6640625" style="358" customWidth="1"/>
    <col min="5381" max="5382" width="13.44140625" style="358" customWidth="1"/>
    <col min="5383" max="5383" width="14.6640625" style="358" customWidth="1"/>
    <col min="5384" max="5632" width="9.109375" style="358"/>
    <col min="5633" max="5633" width="4.109375" style="358" customWidth="1"/>
    <col min="5634" max="5634" width="56.5546875" style="358" customWidth="1"/>
    <col min="5635" max="5635" width="4.44140625" style="358" customWidth="1"/>
    <col min="5636" max="5636" width="3.6640625" style="358" customWidth="1"/>
    <col min="5637" max="5638" width="13.44140625" style="358" customWidth="1"/>
    <col min="5639" max="5639" width="14.6640625" style="358" customWidth="1"/>
    <col min="5640" max="5888" width="9.109375" style="358"/>
    <col min="5889" max="5889" width="4.109375" style="358" customWidth="1"/>
    <col min="5890" max="5890" width="56.5546875" style="358" customWidth="1"/>
    <col min="5891" max="5891" width="4.44140625" style="358" customWidth="1"/>
    <col min="5892" max="5892" width="3.6640625" style="358" customWidth="1"/>
    <col min="5893" max="5894" width="13.44140625" style="358" customWidth="1"/>
    <col min="5895" max="5895" width="14.6640625" style="358" customWidth="1"/>
    <col min="5896" max="6144" width="9.109375" style="358"/>
    <col min="6145" max="6145" width="4.109375" style="358" customWidth="1"/>
    <col min="6146" max="6146" width="56.5546875" style="358" customWidth="1"/>
    <col min="6147" max="6147" width="4.44140625" style="358" customWidth="1"/>
    <col min="6148" max="6148" width="3.6640625" style="358" customWidth="1"/>
    <col min="6149" max="6150" width="13.44140625" style="358" customWidth="1"/>
    <col min="6151" max="6151" width="14.6640625" style="358" customWidth="1"/>
    <col min="6152" max="6400" width="9.109375" style="358"/>
    <col min="6401" max="6401" width="4.109375" style="358" customWidth="1"/>
    <col min="6402" max="6402" width="56.5546875" style="358" customWidth="1"/>
    <col min="6403" max="6403" width="4.44140625" style="358" customWidth="1"/>
    <col min="6404" max="6404" width="3.6640625" style="358" customWidth="1"/>
    <col min="6405" max="6406" width="13.44140625" style="358" customWidth="1"/>
    <col min="6407" max="6407" width="14.6640625" style="358" customWidth="1"/>
    <col min="6408" max="6656" width="9.109375" style="358"/>
    <col min="6657" max="6657" width="4.109375" style="358" customWidth="1"/>
    <col min="6658" max="6658" width="56.5546875" style="358" customWidth="1"/>
    <col min="6659" max="6659" width="4.44140625" style="358" customWidth="1"/>
    <col min="6660" max="6660" width="3.6640625" style="358" customWidth="1"/>
    <col min="6661" max="6662" width="13.44140625" style="358" customWidth="1"/>
    <col min="6663" max="6663" width="14.6640625" style="358" customWidth="1"/>
    <col min="6664" max="6912" width="9.109375" style="358"/>
    <col min="6913" max="6913" width="4.109375" style="358" customWidth="1"/>
    <col min="6914" max="6914" width="56.5546875" style="358" customWidth="1"/>
    <col min="6915" max="6915" width="4.44140625" style="358" customWidth="1"/>
    <col min="6916" max="6916" width="3.6640625" style="358" customWidth="1"/>
    <col min="6917" max="6918" width="13.44140625" style="358" customWidth="1"/>
    <col min="6919" max="6919" width="14.6640625" style="358" customWidth="1"/>
    <col min="6920" max="7168" width="9.109375" style="358"/>
    <col min="7169" max="7169" width="4.109375" style="358" customWidth="1"/>
    <col min="7170" max="7170" width="56.5546875" style="358" customWidth="1"/>
    <col min="7171" max="7171" width="4.44140625" style="358" customWidth="1"/>
    <col min="7172" max="7172" width="3.6640625" style="358" customWidth="1"/>
    <col min="7173" max="7174" width="13.44140625" style="358" customWidth="1"/>
    <col min="7175" max="7175" width="14.6640625" style="358" customWidth="1"/>
    <col min="7176" max="7424" width="9.109375" style="358"/>
    <col min="7425" max="7425" width="4.109375" style="358" customWidth="1"/>
    <col min="7426" max="7426" width="56.5546875" style="358" customWidth="1"/>
    <col min="7427" max="7427" width="4.44140625" style="358" customWidth="1"/>
    <col min="7428" max="7428" width="3.6640625" style="358" customWidth="1"/>
    <col min="7429" max="7430" width="13.44140625" style="358" customWidth="1"/>
    <col min="7431" max="7431" width="14.6640625" style="358" customWidth="1"/>
    <col min="7432" max="7680" width="9.109375" style="358"/>
    <col min="7681" max="7681" width="4.109375" style="358" customWidth="1"/>
    <col min="7682" max="7682" width="56.5546875" style="358" customWidth="1"/>
    <col min="7683" max="7683" width="4.44140625" style="358" customWidth="1"/>
    <col min="7684" max="7684" width="3.6640625" style="358" customWidth="1"/>
    <col min="7685" max="7686" width="13.44140625" style="358" customWidth="1"/>
    <col min="7687" max="7687" width="14.6640625" style="358" customWidth="1"/>
    <col min="7688" max="7936" width="9.109375" style="358"/>
    <col min="7937" max="7937" width="4.109375" style="358" customWidth="1"/>
    <col min="7938" max="7938" width="56.5546875" style="358" customWidth="1"/>
    <col min="7939" max="7939" width="4.44140625" style="358" customWidth="1"/>
    <col min="7940" max="7940" width="3.6640625" style="358" customWidth="1"/>
    <col min="7941" max="7942" width="13.44140625" style="358" customWidth="1"/>
    <col min="7943" max="7943" width="14.6640625" style="358" customWidth="1"/>
    <col min="7944" max="8192" width="9.109375" style="358"/>
    <col min="8193" max="8193" width="4.109375" style="358" customWidth="1"/>
    <col min="8194" max="8194" width="56.5546875" style="358" customWidth="1"/>
    <col min="8195" max="8195" width="4.44140625" style="358" customWidth="1"/>
    <col min="8196" max="8196" width="3.6640625" style="358" customWidth="1"/>
    <col min="8197" max="8198" width="13.44140625" style="358" customWidth="1"/>
    <col min="8199" max="8199" width="14.6640625" style="358" customWidth="1"/>
    <col min="8200" max="8448" width="9.109375" style="358"/>
    <col min="8449" max="8449" width="4.109375" style="358" customWidth="1"/>
    <col min="8450" max="8450" width="56.5546875" style="358" customWidth="1"/>
    <col min="8451" max="8451" width="4.44140625" style="358" customWidth="1"/>
    <col min="8452" max="8452" width="3.6640625" style="358" customWidth="1"/>
    <col min="8453" max="8454" width="13.44140625" style="358" customWidth="1"/>
    <col min="8455" max="8455" width="14.6640625" style="358" customWidth="1"/>
    <col min="8456" max="8704" width="9.109375" style="358"/>
    <col min="8705" max="8705" width="4.109375" style="358" customWidth="1"/>
    <col min="8706" max="8706" width="56.5546875" style="358" customWidth="1"/>
    <col min="8707" max="8707" width="4.44140625" style="358" customWidth="1"/>
    <col min="8708" max="8708" width="3.6640625" style="358" customWidth="1"/>
    <col min="8709" max="8710" width="13.44140625" style="358" customWidth="1"/>
    <col min="8711" max="8711" width="14.6640625" style="358" customWidth="1"/>
    <col min="8712" max="8960" width="9.109375" style="358"/>
    <col min="8961" max="8961" width="4.109375" style="358" customWidth="1"/>
    <col min="8962" max="8962" width="56.5546875" style="358" customWidth="1"/>
    <col min="8963" max="8963" width="4.44140625" style="358" customWidth="1"/>
    <col min="8964" max="8964" width="3.6640625" style="358" customWidth="1"/>
    <col min="8965" max="8966" width="13.44140625" style="358" customWidth="1"/>
    <col min="8967" max="8967" width="14.6640625" style="358" customWidth="1"/>
    <col min="8968" max="9216" width="9.109375" style="358"/>
    <col min="9217" max="9217" width="4.109375" style="358" customWidth="1"/>
    <col min="9218" max="9218" width="56.5546875" style="358" customWidth="1"/>
    <col min="9219" max="9219" width="4.44140625" style="358" customWidth="1"/>
    <col min="9220" max="9220" width="3.6640625" style="358" customWidth="1"/>
    <col min="9221" max="9222" width="13.44140625" style="358" customWidth="1"/>
    <col min="9223" max="9223" width="14.6640625" style="358" customWidth="1"/>
    <col min="9224" max="9472" width="9.109375" style="358"/>
    <col min="9473" max="9473" width="4.109375" style="358" customWidth="1"/>
    <col min="9474" max="9474" width="56.5546875" style="358" customWidth="1"/>
    <col min="9475" max="9475" width="4.44140625" style="358" customWidth="1"/>
    <col min="9476" max="9476" width="3.6640625" style="358" customWidth="1"/>
    <col min="9477" max="9478" width="13.44140625" style="358" customWidth="1"/>
    <col min="9479" max="9479" width="14.6640625" style="358" customWidth="1"/>
    <col min="9480" max="9728" width="9.109375" style="358"/>
    <col min="9729" max="9729" width="4.109375" style="358" customWidth="1"/>
    <col min="9730" max="9730" width="56.5546875" style="358" customWidth="1"/>
    <col min="9731" max="9731" width="4.44140625" style="358" customWidth="1"/>
    <col min="9732" max="9732" width="3.6640625" style="358" customWidth="1"/>
    <col min="9733" max="9734" width="13.44140625" style="358" customWidth="1"/>
    <col min="9735" max="9735" width="14.6640625" style="358" customWidth="1"/>
    <col min="9736" max="9984" width="9.109375" style="358"/>
    <col min="9985" max="9985" width="4.109375" style="358" customWidth="1"/>
    <col min="9986" max="9986" width="56.5546875" style="358" customWidth="1"/>
    <col min="9987" max="9987" width="4.44140625" style="358" customWidth="1"/>
    <col min="9988" max="9988" width="3.6640625" style="358" customWidth="1"/>
    <col min="9989" max="9990" width="13.44140625" style="358" customWidth="1"/>
    <col min="9991" max="9991" width="14.6640625" style="358" customWidth="1"/>
    <col min="9992" max="10240" width="9.109375" style="358"/>
    <col min="10241" max="10241" width="4.109375" style="358" customWidth="1"/>
    <col min="10242" max="10242" width="56.5546875" style="358" customWidth="1"/>
    <col min="10243" max="10243" width="4.44140625" style="358" customWidth="1"/>
    <col min="10244" max="10244" width="3.6640625" style="358" customWidth="1"/>
    <col min="10245" max="10246" width="13.44140625" style="358" customWidth="1"/>
    <col min="10247" max="10247" width="14.6640625" style="358" customWidth="1"/>
    <col min="10248" max="10496" width="9.109375" style="358"/>
    <col min="10497" max="10497" width="4.109375" style="358" customWidth="1"/>
    <col min="10498" max="10498" width="56.5546875" style="358" customWidth="1"/>
    <col min="10499" max="10499" width="4.44140625" style="358" customWidth="1"/>
    <col min="10500" max="10500" width="3.6640625" style="358" customWidth="1"/>
    <col min="10501" max="10502" width="13.44140625" style="358" customWidth="1"/>
    <col min="10503" max="10503" width="14.6640625" style="358" customWidth="1"/>
    <col min="10504" max="10752" width="9.109375" style="358"/>
    <col min="10753" max="10753" width="4.109375" style="358" customWidth="1"/>
    <col min="10754" max="10754" width="56.5546875" style="358" customWidth="1"/>
    <col min="10755" max="10755" width="4.44140625" style="358" customWidth="1"/>
    <col min="10756" max="10756" width="3.6640625" style="358" customWidth="1"/>
    <col min="10757" max="10758" width="13.44140625" style="358" customWidth="1"/>
    <col min="10759" max="10759" width="14.6640625" style="358" customWidth="1"/>
    <col min="10760" max="11008" width="9.109375" style="358"/>
    <col min="11009" max="11009" width="4.109375" style="358" customWidth="1"/>
    <col min="11010" max="11010" width="56.5546875" style="358" customWidth="1"/>
    <col min="11011" max="11011" width="4.44140625" style="358" customWidth="1"/>
    <col min="11012" max="11012" width="3.6640625" style="358" customWidth="1"/>
    <col min="11013" max="11014" width="13.44140625" style="358" customWidth="1"/>
    <col min="11015" max="11015" width="14.6640625" style="358" customWidth="1"/>
    <col min="11016" max="11264" width="9.109375" style="358"/>
    <col min="11265" max="11265" width="4.109375" style="358" customWidth="1"/>
    <col min="11266" max="11266" width="56.5546875" style="358" customWidth="1"/>
    <col min="11267" max="11267" width="4.44140625" style="358" customWidth="1"/>
    <col min="11268" max="11268" width="3.6640625" style="358" customWidth="1"/>
    <col min="11269" max="11270" width="13.44140625" style="358" customWidth="1"/>
    <col min="11271" max="11271" width="14.6640625" style="358" customWidth="1"/>
    <col min="11272" max="11520" width="9.109375" style="358"/>
    <col min="11521" max="11521" width="4.109375" style="358" customWidth="1"/>
    <col min="11522" max="11522" width="56.5546875" style="358" customWidth="1"/>
    <col min="11523" max="11523" width="4.44140625" style="358" customWidth="1"/>
    <col min="11524" max="11524" width="3.6640625" style="358" customWidth="1"/>
    <col min="11525" max="11526" width="13.44140625" style="358" customWidth="1"/>
    <col min="11527" max="11527" width="14.6640625" style="358" customWidth="1"/>
    <col min="11528" max="11776" width="9.109375" style="358"/>
    <col min="11777" max="11777" width="4.109375" style="358" customWidth="1"/>
    <col min="11778" max="11778" width="56.5546875" style="358" customWidth="1"/>
    <col min="11779" max="11779" width="4.44140625" style="358" customWidth="1"/>
    <col min="11780" max="11780" width="3.6640625" style="358" customWidth="1"/>
    <col min="11781" max="11782" width="13.44140625" style="358" customWidth="1"/>
    <col min="11783" max="11783" width="14.6640625" style="358" customWidth="1"/>
    <col min="11784" max="12032" width="9.109375" style="358"/>
    <col min="12033" max="12033" width="4.109375" style="358" customWidth="1"/>
    <col min="12034" max="12034" width="56.5546875" style="358" customWidth="1"/>
    <col min="12035" max="12035" width="4.44140625" style="358" customWidth="1"/>
    <col min="12036" max="12036" width="3.6640625" style="358" customWidth="1"/>
    <col min="12037" max="12038" width="13.44140625" style="358" customWidth="1"/>
    <col min="12039" max="12039" width="14.6640625" style="358" customWidth="1"/>
    <col min="12040" max="12288" width="9.109375" style="358"/>
    <col min="12289" max="12289" width="4.109375" style="358" customWidth="1"/>
    <col min="12290" max="12290" width="56.5546875" style="358" customWidth="1"/>
    <col min="12291" max="12291" width="4.44140625" style="358" customWidth="1"/>
    <col min="12292" max="12292" width="3.6640625" style="358" customWidth="1"/>
    <col min="12293" max="12294" width="13.44140625" style="358" customWidth="1"/>
    <col min="12295" max="12295" width="14.6640625" style="358" customWidth="1"/>
    <col min="12296" max="12544" width="9.109375" style="358"/>
    <col min="12545" max="12545" width="4.109375" style="358" customWidth="1"/>
    <col min="12546" max="12546" width="56.5546875" style="358" customWidth="1"/>
    <col min="12547" max="12547" width="4.44140625" style="358" customWidth="1"/>
    <col min="12548" max="12548" width="3.6640625" style="358" customWidth="1"/>
    <col min="12549" max="12550" width="13.44140625" style="358" customWidth="1"/>
    <col min="12551" max="12551" width="14.6640625" style="358" customWidth="1"/>
    <col min="12552" max="12800" width="9.109375" style="358"/>
    <col min="12801" max="12801" width="4.109375" style="358" customWidth="1"/>
    <col min="12802" max="12802" width="56.5546875" style="358" customWidth="1"/>
    <col min="12803" max="12803" width="4.44140625" style="358" customWidth="1"/>
    <col min="12804" max="12804" width="3.6640625" style="358" customWidth="1"/>
    <col min="12805" max="12806" width="13.44140625" style="358" customWidth="1"/>
    <col min="12807" max="12807" width="14.6640625" style="358" customWidth="1"/>
    <col min="12808" max="13056" width="9.109375" style="358"/>
    <col min="13057" max="13057" width="4.109375" style="358" customWidth="1"/>
    <col min="13058" max="13058" width="56.5546875" style="358" customWidth="1"/>
    <col min="13059" max="13059" width="4.44140625" style="358" customWidth="1"/>
    <col min="13060" max="13060" width="3.6640625" style="358" customWidth="1"/>
    <col min="13061" max="13062" width="13.44140625" style="358" customWidth="1"/>
    <col min="13063" max="13063" width="14.6640625" style="358" customWidth="1"/>
    <col min="13064" max="13312" width="9.109375" style="358"/>
    <col min="13313" max="13313" width="4.109375" style="358" customWidth="1"/>
    <col min="13314" max="13314" width="56.5546875" style="358" customWidth="1"/>
    <col min="13315" max="13315" width="4.44140625" style="358" customWidth="1"/>
    <col min="13316" max="13316" width="3.6640625" style="358" customWidth="1"/>
    <col min="13317" max="13318" width="13.44140625" style="358" customWidth="1"/>
    <col min="13319" max="13319" width="14.6640625" style="358" customWidth="1"/>
    <col min="13320" max="13568" width="9.109375" style="358"/>
    <col min="13569" max="13569" width="4.109375" style="358" customWidth="1"/>
    <col min="13570" max="13570" width="56.5546875" style="358" customWidth="1"/>
    <col min="13571" max="13571" width="4.44140625" style="358" customWidth="1"/>
    <col min="13572" max="13572" width="3.6640625" style="358" customWidth="1"/>
    <col min="13573" max="13574" width="13.44140625" style="358" customWidth="1"/>
    <col min="13575" max="13575" width="14.6640625" style="358" customWidth="1"/>
    <col min="13576" max="13824" width="9.109375" style="358"/>
    <col min="13825" max="13825" width="4.109375" style="358" customWidth="1"/>
    <col min="13826" max="13826" width="56.5546875" style="358" customWidth="1"/>
    <col min="13827" max="13827" width="4.44140625" style="358" customWidth="1"/>
    <col min="13828" max="13828" width="3.6640625" style="358" customWidth="1"/>
    <col min="13829" max="13830" width="13.44140625" style="358" customWidth="1"/>
    <col min="13831" max="13831" width="14.6640625" style="358" customWidth="1"/>
    <col min="13832" max="14080" width="9.109375" style="358"/>
    <col min="14081" max="14081" width="4.109375" style="358" customWidth="1"/>
    <col min="14082" max="14082" width="56.5546875" style="358" customWidth="1"/>
    <col min="14083" max="14083" width="4.44140625" style="358" customWidth="1"/>
    <col min="14084" max="14084" width="3.6640625" style="358" customWidth="1"/>
    <col min="14085" max="14086" width="13.44140625" style="358" customWidth="1"/>
    <col min="14087" max="14087" width="14.6640625" style="358" customWidth="1"/>
    <col min="14088" max="14336" width="9.109375" style="358"/>
    <col min="14337" max="14337" width="4.109375" style="358" customWidth="1"/>
    <col min="14338" max="14338" width="56.5546875" style="358" customWidth="1"/>
    <col min="14339" max="14339" width="4.44140625" style="358" customWidth="1"/>
    <col min="14340" max="14340" width="3.6640625" style="358" customWidth="1"/>
    <col min="14341" max="14342" width="13.44140625" style="358" customWidth="1"/>
    <col min="14343" max="14343" width="14.6640625" style="358" customWidth="1"/>
    <col min="14344" max="14592" width="9.109375" style="358"/>
    <col min="14593" max="14593" width="4.109375" style="358" customWidth="1"/>
    <col min="14594" max="14594" width="56.5546875" style="358" customWidth="1"/>
    <col min="14595" max="14595" width="4.44140625" style="358" customWidth="1"/>
    <col min="14596" max="14596" width="3.6640625" style="358" customWidth="1"/>
    <col min="14597" max="14598" width="13.44140625" style="358" customWidth="1"/>
    <col min="14599" max="14599" width="14.6640625" style="358" customWidth="1"/>
    <col min="14600" max="14848" width="9.109375" style="358"/>
    <col min="14849" max="14849" width="4.109375" style="358" customWidth="1"/>
    <col min="14850" max="14850" width="56.5546875" style="358" customWidth="1"/>
    <col min="14851" max="14851" width="4.44140625" style="358" customWidth="1"/>
    <col min="14852" max="14852" width="3.6640625" style="358" customWidth="1"/>
    <col min="14853" max="14854" width="13.44140625" style="358" customWidth="1"/>
    <col min="14855" max="14855" width="14.6640625" style="358" customWidth="1"/>
    <col min="14856" max="15104" width="9.109375" style="358"/>
    <col min="15105" max="15105" width="4.109375" style="358" customWidth="1"/>
    <col min="15106" max="15106" width="56.5546875" style="358" customWidth="1"/>
    <col min="15107" max="15107" width="4.44140625" style="358" customWidth="1"/>
    <col min="15108" max="15108" width="3.6640625" style="358" customWidth="1"/>
    <col min="15109" max="15110" width="13.44140625" style="358" customWidth="1"/>
    <col min="15111" max="15111" width="14.6640625" style="358" customWidth="1"/>
    <col min="15112" max="15360" width="9.109375" style="358"/>
    <col min="15361" max="15361" width="4.109375" style="358" customWidth="1"/>
    <col min="15362" max="15362" width="56.5546875" style="358" customWidth="1"/>
    <col min="15363" max="15363" width="4.44140625" style="358" customWidth="1"/>
    <col min="15364" max="15364" width="3.6640625" style="358" customWidth="1"/>
    <col min="15365" max="15366" width="13.44140625" style="358" customWidth="1"/>
    <col min="15367" max="15367" width="14.6640625" style="358" customWidth="1"/>
    <col min="15368" max="15616" width="9.109375" style="358"/>
    <col min="15617" max="15617" width="4.109375" style="358" customWidth="1"/>
    <col min="15618" max="15618" width="56.5546875" style="358" customWidth="1"/>
    <col min="15619" max="15619" width="4.44140625" style="358" customWidth="1"/>
    <col min="15620" max="15620" width="3.6640625" style="358" customWidth="1"/>
    <col min="15621" max="15622" width="13.44140625" style="358" customWidth="1"/>
    <col min="15623" max="15623" width="14.6640625" style="358" customWidth="1"/>
    <col min="15624" max="15872" width="9.109375" style="358"/>
    <col min="15873" max="15873" width="4.109375" style="358" customWidth="1"/>
    <col min="15874" max="15874" width="56.5546875" style="358" customWidth="1"/>
    <col min="15875" max="15875" width="4.44140625" style="358" customWidth="1"/>
    <col min="15876" max="15876" width="3.6640625" style="358" customWidth="1"/>
    <col min="15877" max="15878" width="13.44140625" style="358" customWidth="1"/>
    <col min="15879" max="15879" width="14.6640625" style="358" customWidth="1"/>
    <col min="15880" max="16128" width="9.109375" style="358"/>
    <col min="16129" max="16129" width="4.109375" style="358" customWidth="1"/>
    <col min="16130" max="16130" width="56.5546875" style="358" customWidth="1"/>
    <col min="16131" max="16131" width="4.44140625" style="358" customWidth="1"/>
    <col min="16132" max="16132" width="3.6640625" style="358" customWidth="1"/>
    <col min="16133" max="16134" width="13.44140625" style="358" customWidth="1"/>
    <col min="16135" max="16135" width="14.6640625" style="358" customWidth="1"/>
    <col min="16136" max="16384" width="9.109375" style="358"/>
  </cols>
  <sheetData>
    <row r="1" spans="1:7" ht="14.1" customHeight="1" x14ac:dyDescent="0.25">
      <c r="A1" s="391" t="s">
        <v>640</v>
      </c>
    </row>
    <row r="2" spans="1:7" ht="14.1" customHeight="1" x14ac:dyDescent="0.25">
      <c r="A2" s="395"/>
      <c r="C2" s="395"/>
      <c r="D2" s="395"/>
      <c r="E2" s="396"/>
      <c r="F2" s="397"/>
    </row>
    <row r="3" spans="1:7" ht="14.1" customHeight="1" x14ac:dyDescent="0.25">
      <c r="A3" s="398" t="s">
        <v>641</v>
      </c>
      <c r="C3" s="395"/>
      <c r="D3" s="395"/>
      <c r="E3" s="191"/>
      <c r="F3" s="254"/>
      <c r="G3" s="355"/>
    </row>
    <row r="4" spans="1:7" ht="14.1" customHeight="1" x14ac:dyDescent="0.25">
      <c r="C4" s="395"/>
      <c r="D4" s="395"/>
      <c r="E4" s="400"/>
    </row>
    <row r="5" spans="1:7" ht="14.1" customHeight="1" thickBot="1" x14ac:dyDescent="0.3">
      <c r="A5" s="401"/>
      <c r="B5" s="402"/>
      <c r="C5" s="401"/>
      <c r="D5" s="401"/>
      <c r="E5" s="403"/>
      <c r="F5" s="404"/>
    </row>
    <row r="6" spans="1:7" ht="14.1" customHeight="1" thickTop="1" x14ac:dyDescent="0.25">
      <c r="A6" s="405" t="s">
        <v>642</v>
      </c>
      <c r="B6" s="406" t="s">
        <v>17</v>
      </c>
      <c r="C6" s="405" t="s">
        <v>643</v>
      </c>
      <c r="D6" s="406" t="s">
        <v>644</v>
      </c>
      <c r="E6" s="407" t="s">
        <v>645</v>
      </c>
      <c r="F6" s="408" t="s">
        <v>646</v>
      </c>
    </row>
    <row r="7" spans="1:7" ht="14.1" customHeight="1" x14ac:dyDescent="0.25">
      <c r="A7" s="409" t="s">
        <v>647</v>
      </c>
      <c r="B7" s="410"/>
      <c r="C7" s="409"/>
      <c r="D7" s="411"/>
      <c r="E7" s="412" t="s">
        <v>18</v>
      </c>
      <c r="F7" s="413" t="s">
        <v>18</v>
      </c>
    </row>
    <row r="8" spans="1:7" ht="14.1" customHeight="1" x14ac:dyDescent="0.25">
      <c r="A8" s="414"/>
      <c r="B8" s="398" t="s">
        <v>648</v>
      </c>
      <c r="C8" s="405"/>
      <c r="D8" s="399"/>
      <c r="E8" s="415"/>
      <c r="F8" s="416"/>
    </row>
    <row r="9" spans="1:7" ht="14.1" customHeight="1" x14ac:dyDescent="0.25">
      <c r="A9" s="405"/>
      <c r="B9" s="392" t="s">
        <v>649</v>
      </c>
      <c r="C9" s="405"/>
      <c r="D9" s="399"/>
      <c r="E9" s="415"/>
      <c r="F9" s="416"/>
    </row>
    <row r="10" spans="1:7" ht="14.1" customHeight="1" x14ac:dyDescent="0.25">
      <c r="A10" s="405"/>
      <c r="B10" s="392" t="s">
        <v>650</v>
      </c>
      <c r="C10" s="405"/>
      <c r="D10" s="399"/>
      <c r="E10" s="415"/>
      <c r="F10" s="416"/>
    </row>
    <row r="11" spans="1:7" ht="14.1" customHeight="1" x14ac:dyDescent="0.25">
      <c r="A11" s="405"/>
      <c r="B11" s="392" t="s">
        <v>651</v>
      </c>
      <c r="C11" s="405"/>
      <c r="D11" s="399"/>
      <c r="E11" s="415"/>
      <c r="F11" s="416"/>
    </row>
    <row r="12" spans="1:7" ht="14.1" customHeight="1" x14ac:dyDescent="0.25">
      <c r="A12" s="405"/>
      <c r="C12" s="405"/>
      <c r="D12" s="399"/>
      <c r="E12" s="415"/>
      <c r="F12" s="416"/>
    </row>
    <row r="13" spans="1:7" ht="14.1" customHeight="1" x14ac:dyDescent="0.25">
      <c r="A13" s="405" t="s">
        <v>20</v>
      </c>
      <c r="B13" s="392" t="s">
        <v>652</v>
      </c>
      <c r="C13" s="405"/>
      <c r="D13" s="399"/>
      <c r="E13" s="415"/>
      <c r="F13" s="416"/>
    </row>
    <row r="14" spans="1:7" ht="14.1" customHeight="1" x14ac:dyDescent="0.25">
      <c r="A14" s="405"/>
      <c r="B14" s="392" t="s">
        <v>653</v>
      </c>
      <c r="C14" s="405" t="s">
        <v>647</v>
      </c>
      <c r="D14" s="399">
        <v>20</v>
      </c>
      <c r="E14" s="927"/>
      <c r="F14" s="1299">
        <f>D14*E14</f>
        <v>0</v>
      </c>
    </row>
    <row r="15" spans="1:7" s="355" customFormat="1" ht="14.1" customHeight="1" x14ac:dyDescent="0.25">
      <c r="A15" s="405"/>
      <c r="B15" s="398"/>
      <c r="C15" s="405"/>
      <c r="D15" s="399"/>
      <c r="E15" s="417"/>
      <c r="F15" s="418"/>
      <c r="G15" s="419"/>
    </row>
    <row r="16" spans="1:7" s="355" customFormat="1" ht="14.1" customHeight="1" x14ac:dyDescent="0.25">
      <c r="A16" s="405" t="s">
        <v>25</v>
      </c>
      <c r="B16" s="392" t="s">
        <v>654</v>
      </c>
      <c r="C16" s="405"/>
      <c r="D16" s="399"/>
      <c r="E16" s="417"/>
      <c r="F16" s="418"/>
      <c r="G16" s="419"/>
    </row>
    <row r="17" spans="1:8" s="355" customFormat="1" ht="14.1" customHeight="1" x14ac:dyDescent="0.25">
      <c r="A17" s="405"/>
      <c r="B17" s="392" t="s">
        <v>655</v>
      </c>
      <c r="C17" s="405" t="s">
        <v>647</v>
      </c>
      <c r="D17" s="399">
        <v>6</v>
      </c>
      <c r="E17" s="928"/>
      <c r="F17" s="1300">
        <f>D17*E17</f>
        <v>0</v>
      </c>
      <c r="G17" s="419"/>
    </row>
    <row r="18" spans="1:8" ht="14.1" customHeight="1" x14ac:dyDescent="0.25">
      <c r="A18" s="405"/>
      <c r="C18" s="405"/>
      <c r="D18" s="399"/>
      <c r="E18" s="415"/>
      <c r="F18" s="416"/>
    </row>
    <row r="19" spans="1:8" ht="14.1" customHeight="1" x14ac:dyDescent="0.25">
      <c r="A19" s="405" t="s">
        <v>28</v>
      </c>
      <c r="B19" s="392" t="s">
        <v>656</v>
      </c>
      <c r="C19" s="405"/>
      <c r="D19" s="399"/>
      <c r="E19" s="415"/>
      <c r="F19" s="416"/>
    </row>
    <row r="20" spans="1:8" ht="14.1" customHeight="1" x14ac:dyDescent="0.25">
      <c r="A20" s="405"/>
      <c r="B20" s="392" t="s">
        <v>657</v>
      </c>
      <c r="C20" s="405"/>
      <c r="D20" s="399"/>
      <c r="E20" s="415"/>
      <c r="F20" s="416"/>
    </row>
    <row r="21" spans="1:8" ht="14.1" customHeight="1" x14ac:dyDescent="0.25">
      <c r="A21" s="405"/>
      <c r="C21" s="405" t="s">
        <v>647</v>
      </c>
      <c r="D21" s="399">
        <v>10</v>
      </c>
      <c r="E21" s="927"/>
      <c r="F21" s="1299">
        <f>D21*E21</f>
        <v>0</v>
      </c>
    </row>
    <row r="22" spans="1:8" ht="14.1" customHeight="1" x14ac:dyDescent="0.25">
      <c r="A22" s="405" t="s">
        <v>31</v>
      </c>
      <c r="B22" s="392" t="s">
        <v>658</v>
      </c>
      <c r="C22" s="405"/>
      <c r="D22" s="399"/>
      <c r="E22" s="415"/>
      <c r="F22" s="416"/>
    </row>
    <row r="23" spans="1:8" ht="14.1" customHeight="1" x14ac:dyDescent="0.25">
      <c r="A23" s="405"/>
      <c r="B23" s="392" t="s">
        <v>659</v>
      </c>
      <c r="C23" s="405"/>
      <c r="D23" s="399"/>
      <c r="E23" s="415"/>
      <c r="F23" s="416"/>
    </row>
    <row r="24" spans="1:8" ht="14.1" customHeight="1" x14ac:dyDescent="0.25">
      <c r="A24" s="405"/>
      <c r="C24" s="405" t="s">
        <v>647</v>
      </c>
      <c r="D24" s="399">
        <v>12</v>
      </c>
      <c r="E24" s="927"/>
      <c r="F24" s="1299">
        <f>D24*E24</f>
        <v>0</v>
      </c>
    </row>
    <row r="25" spans="1:8" ht="14.1" customHeight="1" x14ac:dyDescent="0.25">
      <c r="A25" s="405" t="s">
        <v>44</v>
      </c>
      <c r="B25" s="392" t="s">
        <v>656</v>
      </c>
      <c r="C25" s="405"/>
      <c r="D25" s="399"/>
      <c r="E25" s="415"/>
      <c r="F25" s="416"/>
    </row>
    <row r="26" spans="1:8" ht="14.1" customHeight="1" x14ac:dyDescent="0.25">
      <c r="A26" s="405"/>
      <c r="B26" s="392" t="s">
        <v>660</v>
      </c>
      <c r="C26" s="405" t="s">
        <v>647</v>
      </c>
      <c r="D26" s="399">
        <v>6</v>
      </c>
      <c r="E26" s="927"/>
      <c r="F26" s="1299">
        <f>D26*E26</f>
        <v>0</v>
      </c>
    </row>
    <row r="27" spans="1:8" ht="14.1" customHeight="1" x14ac:dyDescent="0.25">
      <c r="A27" s="405"/>
      <c r="C27" s="405"/>
      <c r="D27" s="399"/>
      <c r="E27" s="415"/>
      <c r="F27" s="416"/>
    </row>
    <row r="28" spans="1:8" ht="14.1" customHeight="1" x14ac:dyDescent="0.25">
      <c r="A28" s="405" t="s">
        <v>56</v>
      </c>
      <c r="B28" s="392" t="s">
        <v>658</v>
      </c>
      <c r="C28" s="405"/>
      <c r="D28" s="399"/>
      <c r="E28" s="415"/>
      <c r="F28" s="416"/>
    </row>
    <row r="29" spans="1:8" ht="14.1" customHeight="1" x14ac:dyDescent="0.25">
      <c r="A29" s="405"/>
      <c r="B29" s="392" t="s">
        <v>661</v>
      </c>
      <c r="C29" s="405" t="s">
        <v>647</v>
      </c>
      <c r="D29" s="399">
        <v>14</v>
      </c>
      <c r="E29" s="927"/>
      <c r="F29" s="1299">
        <f>D29*E29</f>
        <v>0</v>
      </c>
    </row>
    <row r="30" spans="1:8" ht="14.1" customHeight="1" x14ac:dyDescent="0.25">
      <c r="A30" s="405"/>
      <c r="C30" s="405"/>
      <c r="D30" s="399"/>
      <c r="E30" s="415"/>
      <c r="F30" s="416"/>
    </row>
    <row r="31" spans="1:8" s="423" customFormat="1" x14ac:dyDescent="0.25">
      <c r="A31" s="405" t="s">
        <v>60</v>
      </c>
      <c r="B31" s="355" t="s">
        <v>662</v>
      </c>
      <c r="C31" s="405"/>
      <c r="D31" s="399"/>
      <c r="E31" s="420"/>
      <c r="F31" s="421"/>
      <c r="G31" s="422"/>
      <c r="H31" s="422"/>
    </row>
    <row r="32" spans="1:8" s="423" customFormat="1" x14ac:dyDescent="0.25">
      <c r="A32" s="405"/>
      <c r="B32" s="355" t="s">
        <v>663</v>
      </c>
      <c r="C32" s="405"/>
      <c r="D32" s="399"/>
      <c r="E32" s="420"/>
      <c r="F32" s="421"/>
      <c r="G32" s="422"/>
      <c r="H32" s="422"/>
    </row>
    <row r="33" spans="1:8" s="423" customFormat="1" x14ac:dyDescent="0.25">
      <c r="A33" s="405"/>
      <c r="B33" s="355" t="s">
        <v>664</v>
      </c>
      <c r="C33" s="405" t="s">
        <v>208</v>
      </c>
      <c r="D33" s="399">
        <v>4</v>
      </c>
      <c r="E33" s="929"/>
      <c r="F33" s="1301">
        <f>D33*E33</f>
        <v>0</v>
      </c>
      <c r="G33" s="422"/>
      <c r="H33" s="422"/>
    </row>
    <row r="34" spans="1:8" s="423" customFormat="1" x14ac:dyDescent="0.25">
      <c r="A34" s="405"/>
      <c r="B34" s="392"/>
      <c r="C34" s="405"/>
      <c r="D34" s="399"/>
      <c r="E34" s="420"/>
      <c r="F34" s="421"/>
      <c r="G34" s="422"/>
      <c r="H34" s="422"/>
    </row>
    <row r="35" spans="1:8" ht="14.1" customHeight="1" x14ac:dyDescent="0.25">
      <c r="A35" s="405" t="s">
        <v>455</v>
      </c>
      <c r="B35" s="392" t="s">
        <v>665</v>
      </c>
      <c r="C35" s="405"/>
      <c r="D35" s="399"/>
      <c r="E35" s="415"/>
      <c r="F35" s="416"/>
    </row>
    <row r="36" spans="1:8" ht="14.1" customHeight="1" x14ac:dyDescent="0.25">
      <c r="A36" s="405"/>
      <c r="B36" s="392" t="s">
        <v>666</v>
      </c>
      <c r="C36" s="405" t="s">
        <v>260</v>
      </c>
      <c r="D36" s="399">
        <v>30</v>
      </c>
      <c r="E36" s="927"/>
      <c r="F36" s="1299">
        <f>D36*E36</f>
        <v>0</v>
      </c>
    </row>
    <row r="37" spans="1:8" ht="14.1" customHeight="1" x14ac:dyDescent="0.25">
      <c r="A37" s="405"/>
      <c r="C37" s="405"/>
      <c r="D37" s="399"/>
      <c r="E37" s="415"/>
      <c r="F37" s="416"/>
    </row>
    <row r="38" spans="1:8" ht="14.1" customHeight="1" x14ac:dyDescent="0.25">
      <c r="A38" s="405" t="s">
        <v>456</v>
      </c>
      <c r="B38" s="392" t="s">
        <v>667</v>
      </c>
      <c r="C38" s="405"/>
      <c r="D38" s="399"/>
      <c r="E38" s="415"/>
      <c r="F38" s="416"/>
    </row>
    <row r="39" spans="1:8" ht="14.1" customHeight="1" x14ac:dyDescent="0.25">
      <c r="A39" s="405"/>
      <c r="B39" s="392" t="s">
        <v>666</v>
      </c>
      <c r="C39" s="405" t="s">
        <v>260</v>
      </c>
      <c r="D39" s="399">
        <v>30</v>
      </c>
      <c r="E39" s="927"/>
      <c r="F39" s="1299">
        <f>D39*E39</f>
        <v>0</v>
      </c>
    </row>
    <row r="40" spans="1:8" x14ac:dyDescent="0.25">
      <c r="A40" s="405"/>
      <c r="C40" s="405"/>
      <c r="D40" s="399"/>
      <c r="E40" s="415"/>
      <c r="F40" s="416"/>
    </row>
    <row r="41" spans="1:8" ht="14.1" customHeight="1" x14ac:dyDescent="0.25">
      <c r="A41" s="405" t="s">
        <v>457</v>
      </c>
      <c r="B41" s="392" t="s">
        <v>668</v>
      </c>
      <c r="C41" s="405"/>
      <c r="D41" s="399"/>
      <c r="E41" s="415"/>
      <c r="F41" s="416"/>
    </row>
    <row r="42" spans="1:8" ht="14.1" customHeight="1" x14ac:dyDescent="0.25">
      <c r="A42" s="405"/>
      <c r="B42" s="392" t="s">
        <v>669</v>
      </c>
      <c r="C42" s="405" t="s">
        <v>260</v>
      </c>
      <c r="D42" s="399">
        <v>36</v>
      </c>
      <c r="E42" s="927"/>
      <c r="F42" s="1299">
        <f>D42*E42</f>
        <v>0</v>
      </c>
    </row>
    <row r="43" spans="1:8" ht="14.1" customHeight="1" x14ac:dyDescent="0.25">
      <c r="A43" s="405"/>
      <c r="B43" s="392" t="s">
        <v>670</v>
      </c>
      <c r="C43" s="405"/>
      <c r="D43" s="399"/>
      <c r="E43" s="415"/>
      <c r="F43" s="416"/>
    </row>
    <row r="44" spans="1:8" ht="14.1" customHeight="1" x14ac:dyDescent="0.25">
      <c r="A44" s="405"/>
      <c r="C44" s="405"/>
      <c r="D44" s="399"/>
      <c r="E44" s="415"/>
      <c r="F44" s="416"/>
    </row>
    <row r="45" spans="1:8" ht="14.1" customHeight="1" x14ac:dyDescent="0.25">
      <c r="A45" s="405" t="s">
        <v>458</v>
      </c>
      <c r="B45" s="392" t="s">
        <v>671</v>
      </c>
      <c r="C45" s="405" t="s">
        <v>647</v>
      </c>
      <c r="D45" s="399">
        <v>18</v>
      </c>
      <c r="E45" s="927"/>
      <c r="F45" s="1299">
        <f>D45*E45</f>
        <v>0</v>
      </c>
    </row>
    <row r="46" spans="1:8" ht="14.1" customHeight="1" x14ac:dyDescent="0.25">
      <c r="A46" s="405"/>
      <c r="B46" s="392" t="s">
        <v>672</v>
      </c>
      <c r="C46" s="405"/>
      <c r="D46" s="399"/>
      <c r="E46" s="415"/>
      <c r="F46" s="416"/>
    </row>
    <row r="47" spans="1:8" ht="14.1" customHeight="1" x14ac:dyDescent="0.25">
      <c r="A47" s="405"/>
      <c r="C47" s="405"/>
      <c r="D47" s="399"/>
      <c r="E47" s="415"/>
      <c r="F47" s="416"/>
    </row>
    <row r="48" spans="1:8" ht="14.1" customHeight="1" x14ac:dyDescent="0.25">
      <c r="A48" s="405" t="s">
        <v>459</v>
      </c>
      <c r="B48" s="392" t="s">
        <v>673</v>
      </c>
      <c r="C48" s="405" t="s">
        <v>647</v>
      </c>
      <c r="D48" s="399">
        <v>26</v>
      </c>
      <c r="E48" s="927"/>
      <c r="F48" s="1299">
        <f>D48*E48</f>
        <v>0</v>
      </c>
    </row>
    <row r="49" spans="1:6" ht="14.1" customHeight="1" x14ac:dyDescent="0.25">
      <c r="A49" s="405"/>
      <c r="C49" s="405"/>
      <c r="D49" s="399"/>
      <c r="E49" s="415"/>
      <c r="F49" s="416"/>
    </row>
    <row r="50" spans="1:6" ht="14.1" customHeight="1" x14ac:dyDescent="0.25">
      <c r="A50" s="1302"/>
      <c r="B50" s="1303"/>
      <c r="C50" s="1304"/>
      <c r="D50" s="1304"/>
      <c r="E50" s="1305"/>
      <c r="F50" s="1306"/>
    </row>
    <row r="51" spans="1:6" s="430" customFormat="1" ht="14.1" customHeight="1" thickBot="1" x14ac:dyDescent="0.3">
      <c r="A51" s="1307"/>
      <c r="B51" s="1308" t="s">
        <v>674</v>
      </c>
      <c r="C51" s="1309"/>
      <c r="D51" s="1309"/>
      <c r="E51" s="1310"/>
      <c r="F51" s="1311">
        <f>SUM(F8:F49)</f>
        <v>0</v>
      </c>
    </row>
    <row r="52" spans="1:6" ht="14.1" customHeight="1" thickTop="1" x14ac:dyDescent="0.25">
      <c r="A52" s="406"/>
      <c r="B52" s="431"/>
      <c r="C52" s="406"/>
      <c r="D52" s="406"/>
      <c r="E52" s="432"/>
      <c r="F52" s="433"/>
    </row>
    <row r="53" spans="1:6" s="368" customFormat="1" ht="14.1" customHeight="1" thickBot="1" x14ac:dyDescent="0.3">
      <c r="A53" s="434"/>
      <c r="B53" s="435"/>
      <c r="C53" s="434"/>
      <c r="D53" s="434"/>
      <c r="E53" s="436"/>
      <c r="F53" s="437"/>
    </row>
    <row r="54" spans="1:6" s="368" customFormat="1" ht="14.1" customHeight="1" thickTop="1" x14ac:dyDescent="0.25">
      <c r="A54" s="438" t="s">
        <v>642</v>
      </c>
      <c r="B54" s="439" t="s">
        <v>17</v>
      </c>
      <c r="C54" s="438" t="s">
        <v>643</v>
      </c>
      <c r="D54" s="439" t="s">
        <v>644</v>
      </c>
      <c r="E54" s="440" t="s">
        <v>645</v>
      </c>
      <c r="F54" s="441" t="s">
        <v>646</v>
      </c>
    </row>
    <row r="55" spans="1:6" s="368" customFormat="1" ht="14.1" customHeight="1" x14ac:dyDescent="0.25">
      <c r="A55" s="442" t="s">
        <v>647</v>
      </c>
      <c r="B55" s="443"/>
      <c r="C55" s="442"/>
      <c r="D55" s="444"/>
      <c r="E55" s="445" t="s">
        <v>18</v>
      </c>
      <c r="F55" s="446" t="s">
        <v>18</v>
      </c>
    </row>
    <row r="56" spans="1:6" s="368" customFormat="1" ht="14.1" customHeight="1" x14ac:dyDescent="0.25">
      <c r="A56" s="438"/>
      <c r="B56" s="447"/>
      <c r="C56" s="438"/>
      <c r="D56" s="448"/>
      <c r="E56" s="449"/>
      <c r="F56" s="450"/>
    </row>
    <row r="57" spans="1:6" s="368" customFormat="1" ht="14.1" customHeight="1" x14ac:dyDescent="0.25">
      <c r="A57" s="438" t="s">
        <v>20</v>
      </c>
      <c r="B57" s="451" t="s">
        <v>675</v>
      </c>
      <c r="C57" s="438" t="s">
        <v>647</v>
      </c>
      <c r="D57" s="448">
        <v>3</v>
      </c>
      <c r="E57" s="930"/>
      <c r="F57" s="1299">
        <f>D57*E57</f>
        <v>0</v>
      </c>
    </row>
    <row r="58" spans="1:6" s="368" customFormat="1" ht="14.1" customHeight="1" x14ac:dyDescent="0.25">
      <c r="A58" s="438"/>
      <c r="B58" s="451" t="s">
        <v>676</v>
      </c>
      <c r="C58" s="438"/>
      <c r="D58" s="448"/>
      <c r="E58" s="452"/>
      <c r="F58" s="450"/>
    </row>
    <row r="59" spans="1:6" s="447" customFormat="1" ht="14.1" customHeight="1" x14ac:dyDescent="0.25">
      <c r="A59" s="438"/>
      <c r="B59" s="451"/>
      <c r="C59" s="438"/>
      <c r="D59" s="448"/>
      <c r="E59" s="449"/>
      <c r="F59" s="450"/>
    </row>
    <row r="60" spans="1:6" s="368" customFormat="1" ht="14.1" customHeight="1" x14ac:dyDescent="0.25">
      <c r="A60" s="438" t="s">
        <v>25</v>
      </c>
      <c r="B60" s="451" t="s">
        <v>677</v>
      </c>
      <c r="C60" s="438"/>
      <c r="D60" s="448"/>
      <c r="E60" s="452"/>
      <c r="F60" s="450"/>
    </row>
    <row r="61" spans="1:6" s="368" customFormat="1" ht="14.1" customHeight="1" x14ac:dyDescent="0.25">
      <c r="A61" s="438"/>
      <c r="B61" s="451" t="s">
        <v>678</v>
      </c>
      <c r="C61" s="438"/>
      <c r="D61" s="448"/>
      <c r="E61" s="452"/>
      <c r="F61" s="450"/>
    </row>
    <row r="62" spans="1:6" s="368" customFormat="1" ht="14.1" customHeight="1" x14ac:dyDescent="0.25">
      <c r="A62" s="438"/>
      <c r="B62" s="451" t="s">
        <v>679</v>
      </c>
      <c r="C62" s="438" t="s">
        <v>647</v>
      </c>
      <c r="D62" s="448">
        <v>10</v>
      </c>
      <c r="E62" s="930"/>
      <c r="F62" s="1299">
        <f>D62*E62</f>
        <v>0</v>
      </c>
    </row>
    <row r="63" spans="1:6" s="368" customFormat="1" ht="14.1" customHeight="1" x14ac:dyDescent="0.25">
      <c r="A63" s="438"/>
      <c r="B63" s="451"/>
      <c r="C63" s="438"/>
      <c r="D63" s="448"/>
      <c r="E63" s="452"/>
      <c r="F63" s="450"/>
    </row>
    <row r="64" spans="1:6" s="368" customFormat="1" ht="14.1" customHeight="1" x14ac:dyDescent="0.25">
      <c r="A64" s="438" t="s">
        <v>28</v>
      </c>
      <c r="B64" s="447" t="s">
        <v>680</v>
      </c>
      <c r="C64" s="438"/>
      <c r="D64" s="448"/>
      <c r="E64" s="449"/>
      <c r="F64" s="450"/>
    </row>
    <row r="65" spans="1:6" s="368" customFormat="1" ht="14.1" customHeight="1" x14ac:dyDescent="0.25">
      <c r="A65" s="438"/>
      <c r="B65" s="447" t="s">
        <v>681</v>
      </c>
      <c r="C65" s="438"/>
      <c r="D65" s="448"/>
      <c r="E65" s="449"/>
      <c r="F65" s="450"/>
    </row>
    <row r="66" spans="1:6" s="368" customFormat="1" ht="14.1" customHeight="1" x14ac:dyDescent="0.25">
      <c r="A66" s="438"/>
      <c r="B66" s="447" t="s">
        <v>682</v>
      </c>
      <c r="C66" s="438" t="s">
        <v>647</v>
      </c>
      <c r="D66" s="448">
        <v>60</v>
      </c>
      <c r="E66" s="927"/>
      <c r="F66" s="1299">
        <f>D66*E66</f>
        <v>0</v>
      </c>
    </row>
    <row r="67" spans="1:6" s="368" customFormat="1" ht="14.1" customHeight="1" x14ac:dyDescent="0.25">
      <c r="A67" s="438"/>
      <c r="B67" s="447" t="s">
        <v>683</v>
      </c>
      <c r="C67" s="438"/>
      <c r="D67" s="448"/>
      <c r="E67" s="449"/>
      <c r="F67" s="450"/>
    </row>
    <row r="68" spans="1:6" s="368" customFormat="1" ht="14.1" customHeight="1" x14ac:dyDescent="0.25">
      <c r="A68" s="438"/>
      <c r="B68" s="447"/>
      <c r="C68" s="438"/>
      <c r="D68" s="448"/>
      <c r="E68" s="449"/>
      <c r="F68" s="450"/>
    </row>
    <row r="69" spans="1:6" s="368" customFormat="1" ht="14.1" customHeight="1" x14ac:dyDescent="0.25">
      <c r="A69" s="438" t="s">
        <v>31</v>
      </c>
      <c r="B69" s="447" t="s">
        <v>684</v>
      </c>
      <c r="C69" s="438"/>
      <c r="D69" s="448"/>
      <c r="E69" s="449"/>
      <c r="F69" s="450"/>
    </row>
    <row r="70" spans="1:6" s="368" customFormat="1" ht="14.1" customHeight="1" x14ac:dyDescent="0.25">
      <c r="A70" s="438"/>
      <c r="B70" s="447" t="s">
        <v>685</v>
      </c>
      <c r="C70" s="438" t="s">
        <v>647</v>
      </c>
      <c r="D70" s="448">
        <v>2</v>
      </c>
      <c r="E70" s="927"/>
      <c r="F70" s="1299">
        <f>D70*E70</f>
        <v>0</v>
      </c>
    </row>
    <row r="71" spans="1:6" s="368" customFormat="1" ht="14.1" customHeight="1" x14ac:dyDescent="0.25">
      <c r="A71" s="438"/>
      <c r="B71" s="447" t="s">
        <v>686</v>
      </c>
      <c r="C71" s="438"/>
      <c r="D71" s="448"/>
      <c r="E71" s="449"/>
      <c r="F71" s="450"/>
    </row>
    <row r="72" spans="1:6" s="368" customFormat="1" ht="14.1" customHeight="1" x14ac:dyDescent="0.25">
      <c r="A72" s="438"/>
      <c r="B72" s="447" t="s">
        <v>687</v>
      </c>
      <c r="C72" s="438"/>
      <c r="D72" s="448"/>
      <c r="E72" s="449"/>
      <c r="F72" s="450"/>
    </row>
    <row r="73" spans="1:6" s="368" customFormat="1" ht="14.1" customHeight="1" x14ac:dyDescent="0.25">
      <c r="A73" s="438"/>
      <c r="B73" s="447"/>
      <c r="C73" s="438"/>
      <c r="D73" s="448"/>
      <c r="E73" s="449"/>
      <c r="F73" s="450"/>
    </row>
    <row r="74" spans="1:6" s="368" customFormat="1" ht="14.1" customHeight="1" x14ac:dyDescent="0.25">
      <c r="A74" s="438" t="s">
        <v>44</v>
      </c>
      <c r="B74" s="447" t="s">
        <v>688</v>
      </c>
      <c r="C74" s="438"/>
      <c r="D74" s="448"/>
      <c r="E74" s="449"/>
      <c r="F74" s="450"/>
    </row>
    <row r="75" spans="1:6" s="368" customFormat="1" ht="14.1" customHeight="1" x14ac:dyDescent="0.25">
      <c r="A75" s="438"/>
      <c r="B75" s="447" t="s">
        <v>689</v>
      </c>
      <c r="C75" s="438"/>
      <c r="D75" s="448"/>
      <c r="E75" s="449"/>
      <c r="F75" s="450"/>
    </row>
    <row r="76" spans="1:6" s="368" customFormat="1" ht="14.1" customHeight="1" x14ac:dyDescent="0.25">
      <c r="A76" s="438"/>
      <c r="B76" s="447" t="s">
        <v>690</v>
      </c>
      <c r="C76" s="438" t="s">
        <v>647</v>
      </c>
      <c r="D76" s="448">
        <v>150</v>
      </c>
      <c r="E76" s="927"/>
      <c r="F76" s="1299">
        <f>D76*E76</f>
        <v>0</v>
      </c>
    </row>
    <row r="77" spans="1:6" s="368" customFormat="1" ht="14.1" customHeight="1" x14ac:dyDescent="0.25">
      <c r="A77" s="438"/>
      <c r="B77" s="447" t="s">
        <v>691</v>
      </c>
      <c r="C77" s="438"/>
      <c r="D77" s="448"/>
      <c r="E77" s="449"/>
      <c r="F77" s="450"/>
    </row>
    <row r="78" spans="1:6" s="368" customFormat="1" ht="14.1" customHeight="1" x14ac:dyDescent="0.25">
      <c r="A78" s="438"/>
      <c r="B78" s="451"/>
      <c r="C78" s="438"/>
      <c r="D78" s="448"/>
      <c r="E78" s="449"/>
      <c r="F78" s="450"/>
    </row>
    <row r="79" spans="1:6" s="368" customFormat="1" ht="14.1" customHeight="1" x14ac:dyDescent="0.25">
      <c r="A79" s="438" t="s">
        <v>56</v>
      </c>
      <c r="B79" s="451" t="s">
        <v>692</v>
      </c>
      <c r="C79" s="438"/>
      <c r="D79" s="448"/>
      <c r="E79" s="449"/>
      <c r="F79" s="450"/>
    </row>
    <row r="80" spans="1:6" s="368" customFormat="1" ht="14.1" customHeight="1" x14ac:dyDescent="0.25">
      <c r="A80" s="438"/>
      <c r="B80" s="451" t="s">
        <v>693</v>
      </c>
      <c r="C80" s="438" t="s">
        <v>647</v>
      </c>
      <c r="D80" s="448">
        <v>2</v>
      </c>
      <c r="E80" s="927"/>
      <c r="F80" s="1299">
        <f>D80*E80</f>
        <v>0</v>
      </c>
    </row>
    <row r="81" spans="1:6" s="368" customFormat="1" ht="14.1" customHeight="1" x14ac:dyDescent="0.25">
      <c r="A81" s="438"/>
      <c r="B81" s="451" t="s">
        <v>694</v>
      </c>
      <c r="C81" s="438"/>
      <c r="D81" s="448"/>
      <c r="E81" s="449"/>
      <c r="F81" s="450"/>
    </row>
    <row r="82" spans="1:6" s="368" customFormat="1" ht="14.1" customHeight="1" x14ac:dyDescent="0.25">
      <c r="A82" s="438"/>
      <c r="B82" s="451" t="s">
        <v>695</v>
      </c>
      <c r="C82" s="438"/>
      <c r="D82" s="448"/>
      <c r="E82" s="449"/>
      <c r="F82" s="450"/>
    </row>
    <row r="83" spans="1:6" s="368" customFormat="1" ht="14.1" customHeight="1" x14ac:dyDescent="0.25">
      <c r="A83" s="438"/>
      <c r="B83" s="451"/>
      <c r="C83" s="438"/>
      <c r="D83" s="448"/>
      <c r="E83" s="449"/>
      <c r="F83" s="450"/>
    </row>
    <row r="84" spans="1:6" s="368" customFormat="1" ht="14.1" customHeight="1" x14ac:dyDescent="0.25">
      <c r="A84" s="438" t="s">
        <v>60</v>
      </c>
      <c r="B84" s="451" t="s">
        <v>696</v>
      </c>
      <c r="C84" s="438"/>
      <c r="D84" s="448"/>
      <c r="E84" s="449"/>
      <c r="F84" s="450"/>
    </row>
    <row r="85" spans="1:6" s="368" customFormat="1" ht="14.1" customHeight="1" x14ac:dyDescent="0.25">
      <c r="A85" s="438"/>
      <c r="B85" s="451" t="s">
        <v>697</v>
      </c>
      <c r="C85" s="438" t="s">
        <v>647</v>
      </c>
      <c r="D85" s="448">
        <v>2</v>
      </c>
      <c r="E85" s="927"/>
      <c r="F85" s="1299">
        <f>D85*E85</f>
        <v>0</v>
      </c>
    </row>
    <row r="86" spans="1:6" s="368" customFormat="1" ht="14.1" customHeight="1" x14ac:dyDescent="0.25">
      <c r="A86" s="438"/>
      <c r="B86" s="451" t="s">
        <v>694</v>
      </c>
      <c r="C86" s="438"/>
      <c r="D86" s="448"/>
      <c r="E86" s="449"/>
      <c r="F86" s="450"/>
    </row>
    <row r="87" spans="1:6" s="368" customFormat="1" ht="14.1" customHeight="1" x14ac:dyDescent="0.25">
      <c r="A87" s="438"/>
      <c r="B87" s="451" t="s">
        <v>695</v>
      </c>
      <c r="C87" s="438"/>
      <c r="D87" s="448"/>
      <c r="E87" s="449"/>
      <c r="F87" s="450"/>
    </row>
    <row r="88" spans="1:6" s="368" customFormat="1" ht="14.1" customHeight="1" x14ac:dyDescent="0.25">
      <c r="A88" s="438"/>
      <c r="B88" s="451"/>
      <c r="C88" s="438"/>
      <c r="D88" s="448"/>
      <c r="E88" s="449"/>
      <c r="F88" s="450"/>
    </row>
    <row r="89" spans="1:6" s="368" customFormat="1" ht="14.1" customHeight="1" x14ac:dyDescent="0.25">
      <c r="A89" s="438" t="s">
        <v>455</v>
      </c>
      <c r="B89" s="451" t="s">
        <v>698</v>
      </c>
      <c r="C89" s="438"/>
      <c r="D89" s="448"/>
      <c r="E89" s="449"/>
      <c r="F89" s="450"/>
    </row>
    <row r="90" spans="1:6" s="368" customFormat="1" ht="14.1" customHeight="1" x14ac:dyDescent="0.25">
      <c r="A90" s="438"/>
      <c r="B90" s="451" t="s">
        <v>699</v>
      </c>
      <c r="C90" s="438" t="s">
        <v>647</v>
      </c>
      <c r="D90" s="448">
        <v>2</v>
      </c>
      <c r="E90" s="927"/>
      <c r="F90" s="1299">
        <f>D90*E90</f>
        <v>0</v>
      </c>
    </row>
    <row r="91" spans="1:6" s="368" customFormat="1" ht="14.1" customHeight="1" x14ac:dyDescent="0.25">
      <c r="A91" s="438"/>
      <c r="B91" s="451" t="s">
        <v>700</v>
      </c>
      <c r="C91" s="438"/>
      <c r="D91" s="448"/>
      <c r="E91" s="449"/>
      <c r="F91" s="450"/>
    </row>
    <row r="92" spans="1:6" s="368" customFormat="1" ht="14.1" customHeight="1" x14ac:dyDescent="0.25">
      <c r="A92" s="438"/>
      <c r="B92" s="451" t="s">
        <v>701</v>
      </c>
      <c r="C92" s="438"/>
      <c r="D92" s="448"/>
      <c r="E92" s="449"/>
      <c r="F92" s="450"/>
    </row>
    <row r="93" spans="1:6" s="368" customFormat="1" ht="14.1" customHeight="1" x14ac:dyDescent="0.25">
      <c r="A93" s="438"/>
      <c r="B93" s="451"/>
      <c r="C93" s="438"/>
      <c r="D93" s="448"/>
      <c r="E93" s="449"/>
      <c r="F93" s="450"/>
    </row>
    <row r="94" spans="1:6" s="368" customFormat="1" ht="14.1" customHeight="1" x14ac:dyDescent="0.25">
      <c r="A94" s="1302"/>
      <c r="B94" s="1303"/>
      <c r="C94" s="1304"/>
      <c r="D94" s="1304"/>
      <c r="E94" s="1305"/>
      <c r="F94" s="1306"/>
    </row>
    <row r="95" spans="1:6" s="453" customFormat="1" ht="14.1" customHeight="1" thickBot="1" x14ac:dyDescent="0.3">
      <c r="A95" s="1307"/>
      <c r="B95" s="1308" t="s">
        <v>674</v>
      </c>
      <c r="C95" s="1309"/>
      <c r="D95" s="1309"/>
      <c r="E95" s="1310"/>
      <c r="F95" s="1311">
        <f>SUM(F56:F93)</f>
        <v>0</v>
      </c>
    </row>
    <row r="96" spans="1:6" s="368" customFormat="1" ht="14.1" customHeight="1" thickTop="1" x14ac:dyDescent="0.25">
      <c r="A96" s="439"/>
      <c r="B96" s="454"/>
      <c r="C96" s="439"/>
      <c r="D96" s="439"/>
      <c r="E96" s="455"/>
      <c r="F96" s="456"/>
    </row>
    <row r="97" spans="1:6" s="368" customFormat="1" ht="14.1" customHeight="1" thickBot="1" x14ac:dyDescent="0.3">
      <c r="A97" s="457"/>
      <c r="B97" s="458"/>
      <c r="C97" s="457"/>
      <c r="D97" s="457"/>
      <c r="E97" s="436"/>
      <c r="F97" s="437"/>
    </row>
    <row r="98" spans="1:6" s="368" customFormat="1" ht="14.1" customHeight="1" thickTop="1" x14ac:dyDescent="0.25">
      <c r="A98" s="438" t="s">
        <v>642</v>
      </c>
      <c r="B98" s="439" t="s">
        <v>17</v>
      </c>
      <c r="C98" s="438" t="s">
        <v>643</v>
      </c>
      <c r="D98" s="439" t="s">
        <v>644</v>
      </c>
      <c r="E98" s="440" t="s">
        <v>645</v>
      </c>
      <c r="F98" s="441" t="s">
        <v>646</v>
      </c>
    </row>
    <row r="99" spans="1:6" s="368" customFormat="1" ht="14.1" customHeight="1" x14ac:dyDescent="0.25">
      <c r="A99" s="442" t="s">
        <v>647</v>
      </c>
      <c r="B99" s="443"/>
      <c r="C99" s="442"/>
      <c r="D99" s="444"/>
      <c r="E99" s="445" t="s">
        <v>18</v>
      </c>
      <c r="F99" s="446" t="s">
        <v>18</v>
      </c>
    </row>
    <row r="100" spans="1:6" s="368" customFormat="1" ht="14.1" customHeight="1" x14ac:dyDescent="0.25">
      <c r="A100" s="438"/>
      <c r="B100" s="459"/>
      <c r="C100" s="438"/>
      <c r="D100" s="448"/>
      <c r="E100" s="449"/>
      <c r="F100" s="450"/>
    </row>
    <row r="101" spans="1:6" s="368" customFormat="1" ht="14.1" customHeight="1" x14ac:dyDescent="0.25">
      <c r="A101" s="438" t="s">
        <v>20</v>
      </c>
      <c r="B101" s="451" t="s">
        <v>702</v>
      </c>
      <c r="C101" s="438"/>
      <c r="D101" s="448"/>
      <c r="E101" s="449"/>
      <c r="F101" s="450"/>
    </row>
    <row r="102" spans="1:6" s="368" customFormat="1" ht="14.1" customHeight="1" x14ac:dyDescent="0.25">
      <c r="A102" s="438"/>
      <c r="B102" s="451" t="s">
        <v>703</v>
      </c>
      <c r="C102" s="438" t="s">
        <v>647</v>
      </c>
      <c r="D102" s="448">
        <v>16</v>
      </c>
      <c r="E102" s="927"/>
      <c r="F102" s="1299">
        <f>D102*E102</f>
        <v>0</v>
      </c>
    </row>
    <row r="103" spans="1:6" s="368" customFormat="1" ht="14.1" customHeight="1" x14ac:dyDescent="0.25">
      <c r="A103" s="438"/>
      <c r="B103" s="451" t="s">
        <v>704</v>
      </c>
      <c r="C103" s="438"/>
      <c r="D103" s="448"/>
      <c r="E103" s="449"/>
      <c r="F103" s="450"/>
    </row>
    <row r="104" spans="1:6" s="368" customFormat="1" ht="14.1" customHeight="1" x14ac:dyDescent="0.25">
      <c r="A104" s="438"/>
      <c r="B104" s="451" t="s">
        <v>705</v>
      </c>
      <c r="C104" s="438"/>
      <c r="D104" s="448"/>
      <c r="E104" s="449"/>
      <c r="F104" s="450"/>
    </row>
    <row r="105" spans="1:6" s="368" customFormat="1" ht="14.1" customHeight="1" x14ac:dyDescent="0.25">
      <c r="A105" s="438"/>
      <c r="B105" s="451"/>
      <c r="C105" s="438"/>
      <c r="D105" s="448"/>
      <c r="E105" s="449"/>
      <c r="F105" s="450"/>
    </row>
    <row r="106" spans="1:6" s="368" customFormat="1" ht="14.1" customHeight="1" x14ac:dyDescent="0.25">
      <c r="A106" s="438" t="s">
        <v>25</v>
      </c>
      <c r="B106" s="451" t="s">
        <v>706</v>
      </c>
      <c r="C106" s="438"/>
      <c r="D106" s="448"/>
      <c r="E106" s="449"/>
      <c r="F106" s="450"/>
    </row>
    <row r="107" spans="1:6" s="368" customFormat="1" ht="14.1" customHeight="1" x14ac:dyDescent="0.25">
      <c r="A107" s="438"/>
      <c r="B107" s="451" t="s">
        <v>707</v>
      </c>
      <c r="C107" s="438"/>
      <c r="D107" s="448"/>
      <c r="E107" s="449"/>
      <c r="F107" s="450"/>
    </row>
    <row r="108" spans="1:6" s="368" customFormat="1" ht="14.1" customHeight="1" x14ac:dyDescent="0.25">
      <c r="A108" s="438"/>
      <c r="B108" s="451" t="s">
        <v>708</v>
      </c>
      <c r="C108" s="438"/>
      <c r="D108" s="448"/>
      <c r="E108" s="449"/>
      <c r="F108" s="450"/>
    </row>
    <row r="109" spans="1:6" s="368" customFormat="1" ht="14.1" customHeight="1" x14ac:dyDescent="0.25">
      <c r="A109" s="438"/>
      <c r="B109" s="451" t="s">
        <v>709</v>
      </c>
      <c r="C109" s="438" t="s">
        <v>647</v>
      </c>
      <c r="D109" s="448">
        <v>25</v>
      </c>
      <c r="E109" s="927"/>
      <c r="F109" s="1299">
        <f>D109*E109</f>
        <v>0</v>
      </c>
    </row>
    <row r="110" spans="1:6" s="368" customFormat="1" ht="14.1" customHeight="1" x14ac:dyDescent="0.25">
      <c r="A110" s="438"/>
      <c r="B110" s="451" t="s">
        <v>710</v>
      </c>
      <c r="C110" s="438"/>
      <c r="D110" s="448"/>
      <c r="E110" s="449"/>
      <c r="F110" s="450"/>
    </row>
    <row r="111" spans="1:6" s="368" customFormat="1" ht="14.1" customHeight="1" x14ac:dyDescent="0.25">
      <c r="A111" s="438"/>
      <c r="B111" s="451" t="s">
        <v>711</v>
      </c>
      <c r="C111" s="438"/>
      <c r="D111" s="448"/>
      <c r="E111" s="449"/>
      <c r="F111" s="450"/>
    </row>
    <row r="112" spans="1:6" s="368" customFormat="1" ht="14.1" customHeight="1" x14ac:dyDescent="0.25">
      <c r="A112" s="438"/>
      <c r="B112" s="451"/>
      <c r="C112" s="438"/>
      <c r="D112" s="448"/>
      <c r="E112" s="449"/>
      <c r="F112" s="450"/>
    </row>
    <row r="113" spans="1:6" s="368" customFormat="1" ht="14.1" customHeight="1" x14ac:dyDescent="0.25">
      <c r="A113" s="438" t="s">
        <v>28</v>
      </c>
      <c r="B113" s="451" t="s">
        <v>712</v>
      </c>
      <c r="C113" s="438"/>
      <c r="D113" s="448"/>
      <c r="E113" s="449"/>
      <c r="F113" s="450"/>
    </row>
    <row r="114" spans="1:6" s="368" customFormat="1" ht="14.1" customHeight="1" x14ac:dyDescent="0.25">
      <c r="A114" s="438"/>
      <c r="B114" s="451" t="s">
        <v>709</v>
      </c>
      <c r="C114" s="438" t="s">
        <v>647</v>
      </c>
      <c r="D114" s="448">
        <v>10</v>
      </c>
      <c r="E114" s="927"/>
      <c r="F114" s="1299">
        <f>D114*E114</f>
        <v>0</v>
      </c>
    </row>
    <row r="115" spans="1:6" s="368" customFormat="1" ht="14.1" customHeight="1" x14ac:dyDescent="0.25">
      <c r="A115" s="438"/>
      <c r="B115" s="451" t="s">
        <v>713</v>
      </c>
      <c r="C115" s="438"/>
      <c r="D115" s="448"/>
      <c r="E115" s="449"/>
      <c r="F115" s="450"/>
    </row>
    <row r="116" spans="1:6" s="368" customFormat="1" ht="14.1" customHeight="1" x14ac:dyDescent="0.25">
      <c r="A116" s="438"/>
      <c r="B116" s="460" t="s">
        <v>714</v>
      </c>
      <c r="C116" s="438"/>
      <c r="D116" s="438"/>
      <c r="E116" s="449"/>
      <c r="F116" s="450"/>
    </row>
    <row r="117" spans="1:6" s="368" customFormat="1" ht="14.1" customHeight="1" x14ac:dyDescent="0.25">
      <c r="A117" s="438"/>
      <c r="B117" s="454"/>
      <c r="C117" s="438"/>
      <c r="D117" s="439"/>
      <c r="E117" s="449"/>
      <c r="F117" s="450"/>
    </row>
    <row r="118" spans="1:6" s="368" customFormat="1" ht="14.1" customHeight="1" x14ac:dyDescent="0.25">
      <c r="A118" s="438" t="s">
        <v>31</v>
      </c>
      <c r="B118" s="451" t="s">
        <v>715</v>
      </c>
      <c r="C118" s="438"/>
      <c r="D118" s="448"/>
      <c r="E118" s="449"/>
      <c r="F118" s="450"/>
    </row>
    <row r="119" spans="1:6" s="368" customFormat="1" ht="14.1" customHeight="1" x14ac:dyDescent="0.25">
      <c r="A119" s="438"/>
      <c r="B119" s="451" t="s">
        <v>716</v>
      </c>
      <c r="C119" s="438" t="s">
        <v>647</v>
      </c>
      <c r="D119" s="448">
        <v>3</v>
      </c>
      <c r="E119" s="927"/>
      <c r="F119" s="1299">
        <f>D119*E119</f>
        <v>0</v>
      </c>
    </row>
    <row r="120" spans="1:6" s="368" customFormat="1" ht="14.1" customHeight="1" x14ac:dyDescent="0.25">
      <c r="A120" s="438"/>
      <c r="B120" s="451" t="s">
        <v>717</v>
      </c>
      <c r="C120" s="438"/>
      <c r="D120" s="448"/>
      <c r="E120" s="449"/>
      <c r="F120" s="450"/>
    </row>
    <row r="121" spans="1:6" s="368" customFormat="1" ht="14.1" customHeight="1" x14ac:dyDescent="0.25">
      <c r="A121" s="438"/>
      <c r="B121" s="451" t="s">
        <v>714</v>
      </c>
      <c r="C121" s="438"/>
      <c r="D121" s="448"/>
      <c r="E121" s="449"/>
      <c r="F121" s="450"/>
    </row>
    <row r="122" spans="1:6" s="368" customFormat="1" ht="14.1" customHeight="1" x14ac:dyDescent="0.25">
      <c r="A122" s="438"/>
      <c r="B122" s="451"/>
      <c r="C122" s="438"/>
      <c r="D122" s="448"/>
      <c r="E122" s="449"/>
      <c r="F122" s="450"/>
    </row>
    <row r="123" spans="1:6" s="368" customFormat="1" ht="14.1" customHeight="1" x14ac:dyDescent="0.25">
      <c r="A123" s="1302"/>
      <c r="B123" s="1303"/>
      <c r="C123" s="1304"/>
      <c r="D123" s="1304"/>
      <c r="E123" s="1305"/>
      <c r="F123" s="1306"/>
    </row>
    <row r="124" spans="1:6" s="453" customFormat="1" ht="14.1" customHeight="1" thickBot="1" x14ac:dyDescent="0.3">
      <c r="A124" s="1307"/>
      <c r="B124" s="1308" t="s">
        <v>674</v>
      </c>
      <c r="C124" s="1309"/>
      <c r="D124" s="1309"/>
      <c r="E124" s="1310"/>
      <c r="F124" s="1311">
        <f>SUM(F100:F122)</f>
        <v>0</v>
      </c>
    </row>
    <row r="125" spans="1:6" s="368" customFormat="1" ht="14.1" customHeight="1" thickTop="1" x14ac:dyDescent="0.25">
      <c r="A125" s="439"/>
      <c r="B125" s="454"/>
      <c r="C125" s="439"/>
      <c r="D125" s="439"/>
      <c r="E125" s="455"/>
      <c r="F125" s="456"/>
    </row>
    <row r="126" spans="1:6" s="368" customFormat="1" ht="14.1" customHeight="1" thickBot="1" x14ac:dyDescent="0.3">
      <c r="A126" s="457"/>
      <c r="B126" s="458"/>
      <c r="C126" s="457"/>
      <c r="D126" s="457"/>
      <c r="E126" s="436"/>
      <c r="F126" s="437"/>
    </row>
    <row r="127" spans="1:6" s="368" customFormat="1" ht="14.1" customHeight="1" thickTop="1" x14ac:dyDescent="0.25">
      <c r="A127" s="438" t="s">
        <v>642</v>
      </c>
      <c r="B127" s="439" t="s">
        <v>17</v>
      </c>
      <c r="C127" s="438" t="s">
        <v>643</v>
      </c>
      <c r="D127" s="439" t="s">
        <v>644</v>
      </c>
      <c r="E127" s="440" t="s">
        <v>645</v>
      </c>
      <c r="F127" s="441" t="s">
        <v>646</v>
      </c>
    </row>
    <row r="128" spans="1:6" s="368" customFormat="1" ht="14.1" customHeight="1" x14ac:dyDescent="0.25">
      <c r="A128" s="442" t="s">
        <v>647</v>
      </c>
      <c r="B128" s="443"/>
      <c r="C128" s="442"/>
      <c r="D128" s="444"/>
      <c r="E128" s="445" t="s">
        <v>18</v>
      </c>
      <c r="F128" s="446" t="s">
        <v>18</v>
      </c>
    </row>
    <row r="129" spans="1:6" s="368" customFormat="1" ht="14.1" customHeight="1" x14ac:dyDescent="0.25">
      <c r="A129" s="438"/>
      <c r="B129" s="459"/>
      <c r="C129" s="438"/>
      <c r="D129" s="448"/>
      <c r="E129" s="449"/>
      <c r="F129" s="450"/>
    </row>
    <row r="130" spans="1:6" s="368" customFormat="1" ht="14.1" customHeight="1" x14ac:dyDescent="0.25">
      <c r="A130" s="438"/>
      <c r="B130" s="459" t="s">
        <v>718</v>
      </c>
      <c r="C130" s="438"/>
      <c r="D130" s="448"/>
      <c r="E130" s="449"/>
      <c r="F130" s="450"/>
    </row>
    <row r="131" spans="1:6" s="368" customFormat="1" ht="14.1" customHeight="1" x14ac:dyDescent="0.25">
      <c r="A131" s="438"/>
      <c r="B131" s="451" t="s">
        <v>649</v>
      </c>
      <c r="C131" s="438"/>
      <c r="D131" s="448"/>
      <c r="E131" s="449"/>
      <c r="F131" s="450"/>
    </row>
    <row r="132" spans="1:6" s="368" customFormat="1" ht="14.1" customHeight="1" x14ac:dyDescent="0.25">
      <c r="A132" s="438"/>
      <c r="B132" s="451" t="s">
        <v>719</v>
      </c>
      <c r="C132" s="438"/>
      <c r="D132" s="448"/>
      <c r="E132" s="449"/>
      <c r="F132" s="450"/>
    </row>
    <row r="133" spans="1:6" s="368" customFormat="1" ht="14.1" customHeight="1" x14ac:dyDescent="0.25">
      <c r="A133" s="438"/>
      <c r="B133" s="451"/>
      <c r="C133" s="438"/>
      <c r="D133" s="448"/>
      <c r="E133" s="449"/>
      <c r="F133" s="450"/>
    </row>
    <row r="134" spans="1:6" s="368" customFormat="1" ht="14.1" customHeight="1" x14ac:dyDescent="0.25">
      <c r="A134" s="438" t="s">
        <v>20</v>
      </c>
      <c r="B134" s="451" t="s">
        <v>656</v>
      </c>
      <c r="C134" s="438"/>
      <c r="D134" s="448"/>
      <c r="E134" s="449"/>
      <c r="F134" s="450"/>
    </row>
    <row r="135" spans="1:6" s="368" customFormat="1" ht="14.1" customHeight="1" x14ac:dyDescent="0.25">
      <c r="A135" s="438"/>
      <c r="B135" s="451" t="s">
        <v>720</v>
      </c>
      <c r="C135" s="438"/>
      <c r="D135" s="448"/>
      <c r="E135" s="449"/>
      <c r="F135" s="450"/>
    </row>
    <row r="136" spans="1:6" s="368" customFormat="1" ht="14.1" customHeight="1" x14ac:dyDescent="0.25">
      <c r="A136" s="438"/>
      <c r="B136" s="451" t="s">
        <v>721</v>
      </c>
      <c r="C136" s="438" t="s">
        <v>647</v>
      </c>
      <c r="D136" s="448">
        <v>6</v>
      </c>
      <c r="E136" s="927"/>
      <c r="F136" s="1299">
        <f>D136*E136</f>
        <v>0</v>
      </c>
    </row>
    <row r="137" spans="1:6" s="368" customFormat="1" ht="14.1" customHeight="1" x14ac:dyDescent="0.25">
      <c r="A137" s="438"/>
      <c r="B137" s="451"/>
      <c r="C137" s="438"/>
      <c r="D137" s="448"/>
      <c r="E137" s="449"/>
      <c r="F137" s="450"/>
    </row>
    <row r="138" spans="1:6" s="368" customFormat="1" ht="14.1" customHeight="1" x14ac:dyDescent="0.25">
      <c r="A138" s="438" t="s">
        <v>25</v>
      </c>
      <c r="B138" s="451" t="s">
        <v>658</v>
      </c>
      <c r="C138" s="438"/>
      <c r="D138" s="448"/>
      <c r="E138" s="449"/>
      <c r="F138" s="450"/>
    </row>
    <row r="139" spans="1:6" s="368" customFormat="1" ht="14.1" customHeight="1" x14ac:dyDescent="0.25">
      <c r="A139" s="438"/>
      <c r="B139" s="451" t="s">
        <v>661</v>
      </c>
      <c r="C139" s="438" t="s">
        <v>647</v>
      </c>
      <c r="D139" s="461">
        <v>12</v>
      </c>
      <c r="E139" s="927"/>
      <c r="F139" s="1299">
        <f>D139*E139</f>
        <v>0</v>
      </c>
    </row>
    <row r="140" spans="1:6" s="368" customFormat="1" ht="14.1" customHeight="1" x14ac:dyDescent="0.25">
      <c r="A140" s="438"/>
      <c r="B140" s="451"/>
      <c r="C140" s="438"/>
      <c r="D140" s="448"/>
      <c r="E140" s="449"/>
      <c r="F140" s="450"/>
    </row>
    <row r="141" spans="1:6" s="368" customFormat="1" ht="14.1" customHeight="1" x14ac:dyDescent="0.25">
      <c r="A141" s="438" t="s">
        <v>28</v>
      </c>
      <c r="B141" s="451" t="s">
        <v>722</v>
      </c>
      <c r="C141" s="438" t="s">
        <v>202</v>
      </c>
      <c r="D141" s="448" t="s">
        <v>202</v>
      </c>
      <c r="E141" s="452"/>
      <c r="F141" s="931">
        <v>0</v>
      </c>
    </row>
    <row r="142" spans="1:6" s="368" customFormat="1" ht="14.1" customHeight="1" x14ac:dyDescent="0.25">
      <c r="A142" s="438"/>
      <c r="B142" s="451"/>
      <c r="C142" s="438"/>
      <c r="D142" s="448"/>
      <c r="E142" s="449"/>
      <c r="F142" s="450"/>
    </row>
    <row r="143" spans="1:6" s="368" customFormat="1" ht="14.1" customHeight="1" x14ac:dyDescent="0.25">
      <c r="A143" s="438" t="s">
        <v>31</v>
      </c>
      <c r="B143" s="451" t="s">
        <v>723</v>
      </c>
      <c r="C143" s="438" t="s">
        <v>202</v>
      </c>
      <c r="D143" s="448" t="s">
        <v>202</v>
      </c>
      <c r="E143" s="449"/>
      <c r="F143" s="931">
        <v>0</v>
      </c>
    </row>
    <row r="144" spans="1:6" s="368" customFormat="1" ht="14.1" customHeight="1" x14ac:dyDescent="0.25">
      <c r="A144" s="438"/>
      <c r="B144" s="451"/>
      <c r="C144" s="438"/>
      <c r="D144" s="448"/>
      <c r="E144" s="449"/>
      <c r="F144" s="450"/>
    </row>
    <row r="145" spans="1:6" s="368" customFormat="1" ht="14.1" customHeight="1" x14ac:dyDescent="0.25">
      <c r="A145" s="438"/>
      <c r="B145" s="459" t="s">
        <v>724</v>
      </c>
      <c r="C145" s="438"/>
      <c r="D145" s="448"/>
      <c r="E145" s="449"/>
      <c r="F145" s="450"/>
    </row>
    <row r="146" spans="1:6" s="368" customFormat="1" ht="14.1" customHeight="1" x14ac:dyDescent="0.25">
      <c r="A146" s="438"/>
      <c r="B146" s="451" t="s">
        <v>725</v>
      </c>
      <c r="C146" s="438"/>
      <c r="D146" s="448"/>
      <c r="E146" s="449"/>
      <c r="F146" s="450"/>
    </row>
    <row r="147" spans="1:6" s="368" customFormat="1" ht="14.1" customHeight="1" x14ac:dyDescent="0.25">
      <c r="A147" s="438"/>
      <c r="B147" s="451" t="s">
        <v>726</v>
      </c>
      <c r="C147" s="438"/>
      <c r="D147" s="448"/>
      <c r="E147" s="449"/>
      <c r="F147" s="450"/>
    </row>
    <row r="148" spans="1:6" s="368" customFormat="1" ht="14.1" customHeight="1" x14ac:dyDescent="0.25">
      <c r="A148" s="438"/>
      <c r="B148" s="451"/>
      <c r="C148" s="438"/>
      <c r="D148" s="448"/>
      <c r="E148" s="449"/>
      <c r="F148" s="450"/>
    </row>
    <row r="149" spans="1:6" s="368" customFormat="1" ht="14.1" customHeight="1" x14ac:dyDescent="0.25">
      <c r="A149" s="438"/>
      <c r="B149" s="451" t="s">
        <v>727</v>
      </c>
      <c r="C149" s="438"/>
      <c r="D149" s="448"/>
      <c r="E149" s="449"/>
      <c r="F149" s="450"/>
    </row>
    <row r="150" spans="1:6" s="368" customFormat="1" ht="14.1" customHeight="1" x14ac:dyDescent="0.25">
      <c r="A150" s="438"/>
      <c r="B150" s="451" t="s">
        <v>728</v>
      </c>
      <c r="C150" s="438"/>
      <c r="D150" s="448"/>
      <c r="E150" s="449"/>
      <c r="F150" s="450"/>
    </row>
    <row r="151" spans="1:6" s="368" customFormat="1" ht="14.1" customHeight="1" x14ac:dyDescent="0.25">
      <c r="A151" s="438"/>
      <c r="B151" s="451"/>
      <c r="C151" s="438"/>
      <c r="D151" s="448"/>
      <c r="E151" s="449"/>
      <c r="F151" s="450"/>
    </row>
    <row r="152" spans="1:6" s="368" customFormat="1" ht="14.1" customHeight="1" x14ac:dyDescent="0.25">
      <c r="A152" s="438" t="s">
        <v>44</v>
      </c>
      <c r="B152" s="451" t="s">
        <v>729</v>
      </c>
      <c r="C152" s="438" t="s">
        <v>647</v>
      </c>
      <c r="D152" s="448">
        <v>6</v>
      </c>
      <c r="E152" s="927"/>
      <c r="F152" s="1299">
        <f>D152*E152</f>
        <v>0</v>
      </c>
    </row>
    <row r="153" spans="1:6" s="368" customFormat="1" ht="14.1" customHeight="1" x14ac:dyDescent="0.25">
      <c r="A153" s="438"/>
      <c r="B153" s="451"/>
      <c r="C153" s="438"/>
      <c r="D153" s="448"/>
      <c r="E153" s="449"/>
      <c r="F153" s="450"/>
    </row>
    <row r="154" spans="1:6" s="368" customFormat="1" ht="14.1" customHeight="1" x14ac:dyDescent="0.25">
      <c r="A154" s="438" t="s">
        <v>56</v>
      </c>
      <c r="B154" s="451" t="s">
        <v>730</v>
      </c>
      <c r="C154" s="438" t="s">
        <v>647</v>
      </c>
      <c r="D154" s="448">
        <v>3</v>
      </c>
      <c r="E154" s="927"/>
      <c r="F154" s="1299">
        <f t="shared" ref="F154" si="0">D154*E154</f>
        <v>0</v>
      </c>
    </row>
    <row r="155" spans="1:6" s="368" customFormat="1" ht="14.1" customHeight="1" x14ac:dyDescent="0.25">
      <c r="A155" s="438"/>
      <c r="B155" s="451"/>
      <c r="C155" s="438"/>
      <c r="D155" s="448"/>
      <c r="E155" s="449"/>
      <c r="F155" s="450"/>
    </row>
    <row r="156" spans="1:6" s="368" customFormat="1" ht="14.1" customHeight="1" x14ac:dyDescent="0.25">
      <c r="A156" s="438" t="s">
        <v>60</v>
      </c>
      <c r="B156" s="451" t="s">
        <v>731</v>
      </c>
      <c r="C156" s="438" t="s">
        <v>647</v>
      </c>
      <c r="D156" s="448">
        <v>3</v>
      </c>
      <c r="E156" s="927"/>
      <c r="F156" s="1299">
        <f t="shared" ref="F156" si="1">D156*E156</f>
        <v>0</v>
      </c>
    </row>
    <row r="157" spans="1:6" s="368" customFormat="1" ht="14.1" customHeight="1" x14ac:dyDescent="0.25">
      <c r="A157" s="438"/>
      <c r="B157" s="451"/>
      <c r="C157" s="438"/>
      <c r="D157" s="448"/>
      <c r="E157" s="449"/>
      <c r="F157" s="450"/>
    </row>
    <row r="158" spans="1:6" s="368" customFormat="1" ht="14.1" customHeight="1" x14ac:dyDescent="0.25">
      <c r="A158" s="438" t="s">
        <v>455</v>
      </c>
      <c r="B158" s="451" t="s">
        <v>732</v>
      </c>
      <c r="C158" s="438" t="s">
        <v>647</v>
      </c>
      <c r="D158" s="448">
        <v>2</v>
      </c>
      <c r="E158" s="927"/>
      <c r="F158" s="1299">
        <f t="shared" ref="F158" si="2">D158*E158</f>
        <v>0</v>
      </c>
    </row>
    <row r="159" spans="1:6" s="368" customFormat="1" ht="14.1" customHeight="1" x14ac:dyDescent="0.25">
      <c r="A159" s="438"/>
      <c r="B159" s="451"/>
      <c r="C159" s="438"/>
      <c r="D159" s="448"/>
      <c r="E159" s="449"/>
      <c r="F159" s="450"/>
    </row>
    <row r="160" spans="1:6" s="368" customFormat="1" ht="14.1" customHeight="1" x14ac:dyDescent="0.25">
      <c r="A160" s="438"/>
      <c r="B160" s="462" t="s">
        <v>733</v>
      </c>
      <c r="C160" s="438"/>
      <c r="D160" s="448"/>
      <c r="E160" s="449"/>
      <c r="F160" s="450"/>
    </row>
    <row r="161" spans="1:7" s="368" customFormat="1" ht="14.1" customHeight="1" x14ac:dyDescent="0.25">
      <c r="A161" s="438"/>
      <c r="B161" s="462" t="s">
        <v>734</v>
      </c>
      <c r="C161" s="438"/>
      <c r="D161" s="448"/>
      <c r="E161" s="449"/>
      <c r="F161" s="450"/>
    </row>
    <row r="162" spans="1:7" s="368" customFormat="1" ht="14.1" customHeight="1" x14ac:dyDescent="0.25">
      <c r="A162" s="438"/>
      <c r="B162" s="451"/>
      <c r="C162" s="438"/>
      <c r="D162" s="448"/>
      <c r="E162" s="449"/>
      <c r="F162" s="450"/>
    </row>
    <row r="163" spans="1:7" s="368" customFormat="1" ht="14.1" customHeight="1" x14ac:dyDescent="0.25">
      <c r="A163" s="438" t="s">
        <v>456</v>
      </c>
      <c r="B163" s="451" t="s">
        <v>735</v>
      </c>
      <c r="C163" s="438"/>
      <c r="D163" s="448"/>
      <c r="E163" s="449"/>
      <c r="F163" s="450"/>
    </row>
    <row r="164" spans="1:7" s="368" customFormat="1" ht="14.1" customHeight="1" x14ac:dyDescent="0.25">
      <c r="A164" s="438"/>
      <c r="B164" s="451" t="s">
        <v>736</v>
      </c>
      <c r="C164" s="438" t="s">
        <v>647</v>
      </c>
      <c r="D164" s="448">
        <v>18</v>
      </c>
      <c r="E164" s="927"/>
      <c r="F164" s="1299">
        <f>D164*E164</f>
        <v>0</v>
      </c>
    </row>
    <row r="165" spans="1:7" s="368" customFormat="1" ht="14.1" customHeight="1" x14ac:dyDescent="0.25">
      <c r="A165" s="438"/>
      <c r="B165" s="451"/>
      <c r="C165" s="438"/>
      <c r="D165" s="448"/>
      <c r="E165" s="449"/>
      <c r="F165" s="450"/>
    </row>
    <row r="166" spans="1:7" s="368" customFormat="1" ht="14.1" customHeight="1" x14ac:dyDescent="0.25">
      <c r="A166" s="438" t="s">
        <v>457</v>
      </c>
      <c r="B166" s="447" t="s">
        <v>737</v>
      </c>
      <c r="C166" s="438"/>
      <c r="D166" s="448"/>
      <c r="E166" s="449"/>
      <c r="F166" s="450"/>
    </row>
    <row r="167" spans="1:7" s="368" customFormat="1" ht="14.1" customHeight="1" x14ac:dyDescent="0.25">
      <c r="A167" s="438"/>
      <c r="B167" s="447" t="s">
        <v>738</v>
      </c>
      <c r="C167" s="438" t="s">
        <v>647</v>
      </c>
      <c r="D167" s="448">
        <v>4</v>
      </c>
      <c r="E167" s="932"/>
      <c r="F167" s="1299">
        <f>D167*E167</f>
        <v>0</v>
      </c>
    </row>
    <row r="168" spans="1:7" s="368" customFormat="1" ht="14.1" customHeight="1" x14ac:dyDescent="0.25">
      <c r="A168" s="438"/>
      <c r="B168" s="447"/>
      <c r="C168" s="438"/>
      <c r="D168" s="448"/>
      <c r="E168" s="463"/>
      <c r="F168" s="450"/>
    </row>
    <row r="169" spans="1:7" s="447" customFormat="1" ht="14.1" customHeight="1" x14ac:dyDescent="0.25">
      <c r="A169" s="438" t="s">
        <v>458</v>
      </c>
      <c r="B169" s="451" t="s">
        <v>739</v>
      </c>
      <c r="C169" s="438"/>
      <c r="D169" s="464"/>
      <c r="E169" s="465"/>
      <c r="F169" s="466"/>
      <c r="G169" s="467"/>
    </row>
    <row r="170" spans="1:7" s="447" customFormat="1" ht="14.1" customHeight="1" x14ac:dyDescent="0.25">
      <c r="A170" s="438"/>
      <c r="B170" s="451" t="s">
        <v>740</v>
      </c>
      <c r="C170" s="438" t="s">
        <v>647</v>
      </c>
      <c r="D170" s="464">
        <v>2</v>
      </c>
      <c r="E170" s="933"/>
      <c r="F170" s="1312">
        <f>D170*E170</f>
        <v>0</v>
      </c>
      <c r="G170" s="467"/>
    </row>
    <row r="171" spans="1:7" s="447" customFormat="1" ht="14.1" customHeight="1" x14ac:dyDescent="0.25">
      <c r="A171" s="438"/>
      <c r="B171" s="451" t="s">
        <v>741</v>
      </c>
      <c r="C171" s="438"/>
      <c r="D171" s="464"/>
      <c r="E171" s="465"/>
      <c r="F171" s="466"/>
      <c r="G171" s="467"/>
    </row>
    <row r="172" spans="1:7" s="447" customFormat="1" ht="14.1" customHeight="1" x14ac:dyDescent="0.25">
      <c r="A172" s="438"/>
      <c r="B172" s="451"/>
      <c r="C172" s="438"/>
      <c r="D172" s="464"/>
      <c r="E172" s="468"/>
      <c r="F172" s="466"/>
      <c r="G172" s="467"/>
    </row>
    <row r="173" spans="1:7" s="368" customFormat="1" ht="14.1" customHeight="1" x14ac:dyDescent="0.25">
      <c r="A173" s="438" t="s">
        <v>459</v>
      </c>
      <c r="B173" s="451" t="s">
        <v>742</v>
      </c>
      <c r="C173" s="438" t="s">
        <v>647</v>
      </c>
      <c r="D173" s="448">
        <v>36</v>
      </c>
      <c r="E173" s="927"/>
      <c r="F173" s="1299">
        <f>D173*E173</f>
        <v>0</v>
      </c>
    </row>
    <row r="174" spans="1:7" s="368" customFormat="1" ht="14.1" customHeight="1" x14ac:dyDescent="0.25">
      <c r="A174" s="438"/>
      <c r="B174" s="451" t="s">
        <v>743</v>
      </c>
      <c r="C174" s="438"/>
      <c r="D174" s="448"/>
      <c r="E174" s="449"/>
      <c r="F174" s="450"/>
    </row>
    <row r="175" spans="1:7" s="368" customFormat="1" ht="14.1" customHeight="1" x14ac:dyDescent="0.25">
      <c r="A175" s="442"/>
      <c r="B175" s="443"/>
      <c r="C175" s="442"/>
      <c r="D175" s="444"/>
      <c r="E175" s="469"/>
      <c r="F175" s="470"/>
    </row>
    <row r="176" spans="1:7" s="368" customFormat="1" ht="14.1" customHeight="1" x14ac:dyDescent="0.25">
      <c r="A176" s="1313"/>
      <c r="B176" s="1314"/>
      <c r="C176" s="1315"/>
      <c r="D176" s="1315"/>
      <c r="E176" s="1316"/>
      <c r="F176" s="1306"/>
    </row>
    <row r="177" spans="1:7" s="453" customFormat="1" ht="14.1" customHeight="1" thickBot="1" x14ac:dyDescent="0.3">
      <c r="A177" s="1307"/>
      <c r="B177" s="1308" t="s">
        <v>674</v>
      </c>
      <c r="C177" s="1309"/>
      <c r="D177" s="1309"/>
      <c r="E177" s="1310"/>
      <c r="F177" s="1311">
        <f>SUM(F129:F175)</f>
        <v>0</v>
      </c>
    </row>
    <row r="178" spans="1:7" s="368" customFormat="1" ht="14.1" customHeight="1" thickTop="1" x14ac:dyDescent="0.25">
      <c r="A178" s="439"/>
      <c r="B178" s="454"/>
      <c r="C178" s="439"/>
      <c r="D178" s="439"/>
      <c r="E178" s="455"/>
      <c r="F178" s="456"/>
    </row>
    <row r="179" spans="1:7" s="368" customFormat="1" ht="14.1" customHeight="1" thickBot="1" x14ac:dyDescent="0.3">
      <c r="A179" s="457"/>
      <c r="B179" s="458"/>
      <c r="C179" s="457"/>
      <c r="D179" s="457"/>
      <c r="E179" s="436"/>
      <c r="F179" s="437"/>
    </row>
    <row r="180" spans="1:7" s="368" customFormat="1" ht="14.1" customHeight="1" thickTop="1" x14ac:dyDescent="0.25">
      <c r="A180" s="438" t="s">
        <v>642</v>
      </c>
      <c r="B180" s="439" t="s">
        <v>17</v>
      </c>
      <c r="C180" s="438" t="s">
        <v>643</v>
      </c>
      <c r="D180" s="439" t="s">
        <v>644</v>
      </c>
      <c r="E180" s="440" t="s">
        <v>645</v>
      </c>
      <c r="F180" s="441" t="s">
        <v>646</v>
      </c>
    </row>
    <row r="181" spans="1:7" s="368" customFormat="1" ht="14.1" customHeight="1" x14ac:dyDescent="0.25">
      <c r="A181" s="442" t="s">
        <v>647</v>
      </c>
      <c r="B181" s="443"/>
      <c r="C181" s="442"/>
      <c r="D181" s="444"/>
      <c r="E181" s="445" t="s">
        <v>18</v>
      </c>
      <c r="F181" s="446" t="s">
        <v>18</v>
      </c>
    </row>
    <row r="182" spans="1:7" s="447" customFormat="1" ht="14.1" customHeight="1" x14ac:dyDescent="0.25">
      <c r="A182" s="438"/>
      <c r="C182" s="438"/>
      <c r="D182" s="448"/>
      <c r="E182" s="472"/>
      <c r="F182" s="473"/>
      <c r="G182" s="467"/>
    </row>
    <row r="183" spans="1:7" s="368" customFormat="1" ht="14.1" customHeight="1" x14ac:dyDescent="0.25">
      <c r="A183" s="438"/>
      <c r="B183" s="451" t="s">
        <v>744</v>
      </c>
      <c r="C183" s="438"/>
      <c r="D183" s="448"/>
      <c r="E183" s="449"/>
      <c r="F183" s="450"/>
    </row>
    <row r="184" spans="1:7" s="368" customFormat="1" ht="14.1" customHeight="1" x14ac:dyDescent="0.25">
      <c r="A184" s="438"/>
      <c r="B184" s="451" t="s">
        <v>745</v>
      </c>
      <c r="C184" s="438"/>
      <c r="D184" s="448"/>
      <c r="E184" s="449"/>
      <c r="F184" s="450"/>
    </row>
    <row r="185" spans="1:7" s="368" customFormat="1" ht="14.1" customHeight="1" x14ac:dyDescent="0.25">
      <c r="A185" s="438"/>
      <c r="B185" s="451"/>
      <c r="C185" s="438"/>
      <c r="D185" s="448"/>
      <c r="E185" s="449"/>
      <c r="F185" s="450"/>
    </row>
    <row r="186" spans="1:7" s="368" customFormat="1" ht="14.1" customHeight="1" x14ac:dyDescent="0.25">
      <c r="A186" s="438" t="s">
        <v>20</v>
      </c>
      <c r="B186" s="451" t="s">
        <v>746</v>
      </c>
      <c r="C186" s="438"/>
      <c r="D186" s="448"/>
      <c r="E186" s="449"/>
      <c r="F186" s="450"/>
    </row>
    <row r="187" spans="1:7" s="368" customFormat="1" ht="14.1" customHeight="1" x14ac:dyDescent="0.25">
      <c r="A187" s="438"/>
      <c r="B187" s="451" t="s">
        <v>747</v>
      </c>
      <c r="C187" s="438" t="s">
        <v>208</v>
      </c>
      <c r="D187" s="448">
        <f>D21+D26</f>
        <v>16</v>
      </c>
      <c r="E187" s="927"/>
      <c r="F187" s="1299">
        <f>D187*E187</f>
        <v>0</v>
      </c>
    </row>
    <row r="188" spans="1:7" s="368" customFormat="1" ht="14.1" customHeight="1" x14ac:dyDescent="0.25">
      <c r="A188" s="438"/>
      <c r="B188" s="451"/>
      <c r="C188" s="438"/>
      <c r="D188" s="448"/>
      <c r="E188" s="449"/>
      <c r="F188" s="450"/>
    </row>
    <row r="189" spans="1:7" s="368" customFormat="1" ht="14.1" customHeight="1" x14ac:dyDescent="0.25">
      <c r="A189" s="438" t="s">
        <v>25</v>
      </c>
      <c r="B189" s="451" t="s">
        <v>748</v>
      </c>
      <c r="C189" s="438"/>
      <c r="D189" s="448"/>
      <c r="E189" s="449"/>
      <c r="F189" s="450"/>
    </row>
    <row r="190" spans="1:7" s="368" customFormat="1" ht="14.1" customHeight="1" x14ac:dyDescent="0.25">
      <c r="A190" s="438"/>
      <c r="B190" s="451" t="s">
        <v>749</v>
      </c>
      <c r="C190" s="438" t="s">
        <v>208</v>
      </c>
      <c r="D190" s="448">
        <f>D29+D24</f>
        <v>26</v>
      </c>
      <c r="E190" s="927"/>
      <c r="F190" s="1299">
        <f t="shared" ref="F190:F210" si="3">D190*E190</f>
        <v>0</v>
      </c>
    </row>
    <row r="191" spans="1:7" s="368" customFormat="1" ht="14.1" customHeight="1" x14ac:dyDescent="0.25">
      <c r="A191" s="438"/>
      <c r="B191" s="451"/>
      <c r="C191" s="438"/>
      <c r="D191" s="448"/>
      <c r="E191" s="449"/>
      <c r="F191" s="450"/>
    </row>
    <row r="192" spans="1:7" s="368" customFormat="1" ht="14.1" customHeight="1" x14ac:dyDescent="0.25">
      <c r="A192" s="438" t="s">
        <v>28</v>
      </c>
      <c r="B192" s="451" t="s">
        <v>750</v>
      </c>
      <c r="C192" s="438"/>
      <c r="D192" s="448"/>
      <c r="E192" s="449"/>
      <c r="F192" s="450"/>
    </row>
    <row r="193" spans="1:7" s="368" customFormat="1" ht="14.1" customHeight="1" x14ac:dyDescent="0.25">
      <c r="A193" s="438"/>
      <c r="B193" s="451" t="s">
        <v>751</v>
      </c>
      <c r="C193" s="438" t="s">
        <v>208</v>
      </c>
      <c r="D193" s="448">
        <f>D139</f>
        <v>12</v>
      </c>
      <c r="E193" s="927"/>
      <c r="F193" s="1299">
        <f t="shared" si="3"/>
        <v>0</v>
      </c>
    </row>
    <row r="194" spans="1:7" s="368" customFormat="1" ht="14.1" customHeight="1" x14ac:dyDescent="0.25">
      <c r="A194" s="438"/>
      <c r="B194" s="451" t="s">
        <v>752</v>
      </c>
      <c r="C194" s="438"/>
      <c r="D194" s="448"/>
      <c r="E194" s="449"/>
      <c r="F194" s="450"/>
    </row>
    <row r="195" spans="1:7" s="368" customFormat="1" ht="14.1" customHeight="1" x14ac:dyDescent="0.25">
      <c r="A195" s="438"/>
      <c r="B195" s="451"/>
      <c r="C195" s="438"/>
      <c r="D195" s="448"/>
      <c r="E195" s="449"/>
      <c r="F195" s="450"/>
    </row>
    <row r="196" spans="1:7" s="368" customFormat="1" ht="14.1" customHeight="1" x14ac:dyDescent="0.25">
      <c r="A196" s="438" t="s">
        <v>31</v>
      </c>
      <c r="B196" s="451" t="s">
        <v>753</v>
      </c>
      <c r="C196" s="438"/>
      <c r="D196" s="448"/>
      <c r="E196" s="449"/>
      <c r="F196" s="450"/>
    </row>
    <row r="197" spans="1:7" s="368" customFormat="1" ht="14.1" customHeight="1" x14ac:dyDescent="0.25">
      <c r="A197" s="438"/>
      <c r="B197" s="451" t="s">
        <v>751</v>
      </c>
      <c r="C197" s="438" t="s">
        <v>208</v>
      </c>
      <c r="D197" s="448">
        <f>D136</f>
        <v>6</v>
      </c>
      <c r="E197" s="927"/>
      <c r="F197" s="1299">
        <f t="shared" si="3"/>
        <v>0</v>
      </c>
    </row>
    <row r="198" spans="1:7" s="368" customFormat="1" ht="14.1" customHeight="1" x14ac:dyDescent="0.25">
      <c r="A198" s="438"/>
      <c r="B198" s="474" t="s">
        <v>754</v>
      </c>
      <c r="C198" s="438"/>
      <c r="D198" s="448"/>
      <c r="E198" s="449"/>
      <c r="F198" s="450"/>
    </row>
    <row r="199" spans="1:7" s="368" customFormat="1" ht="14.1" customHeight="1" x14ac:dyDescent="0.25">
      <c r="A199" s="438"/>
      <c r="B199" s="451"/>
      <c r="C199" s="438"/>
      <c r="D199" s="448"/>
      <c r="E199" s="449"/>
      <c r="F199" s="450"/>
    </row>
    <row r="200" spans="1:7" s="368" customFormat="1" ht="14.1" customHeight="1" x14ac:dyDescent="0.25">
      <c r="A200" s="438" t="s">
        <v>44</v>
      </c>
      <c r="B200" s="451" t="s">
        <v>755</v>
      </c>
      <c r="C200" s="438"/>
      <c r="D200" s="448"/>
      <c r="E200" s="449"/>
      <c r="F200" s="450"/>
    </row>
    <row r="201" spans="1:7" s="368" customFormat="1" ht="14.1" customHeight="1" x14ac:dyDescent="0.25">
      <c r="A201" s="438"/>
      <c r="B201" s="451" t="s">
        <v>756</v>
      </c>
      <c r="C201" s="438" t="s">
        <v>208</v>
      </c>
      <c r="D201" s="448">
        <v>12</v>
      </c>
      <c r="E201" s="927"/>
      <c r="F201" s="1299">
        <f t="shared" si="3"/>
        <v>0</v>
      </c>
    </row>
    <row r="202" spans="1:7" s="447" customFormat="1" ht="14.1" customHeight="1" x14ac:dyDescent="0.25">
      <c r="A202" s="438"/>
      <c r="B202" s="451"/>
      <c r="C202" s="438"/>
      <c r="D202" s="448"/>
      <c r="E202" s="472"/>
      <c r="F202" s="450"/>
      <c r="G202" s="467"/>
    </row>
    <row r="203" spans="1:7" s="447" customFormat="1" ht="14.1" customHeight="1" x14ac:dyDescent="0.25">
      <c r="A203" s="438" t="s">
        <v>56</v>
      </c>
      <c r="B203" s="451" t="s">
        <v>757</v>
      </c>
      <c r="C203" s="438" t="s">
        <v>208</v>
      </c>
      <c r="D203" s="448">
        <v>5</v>
      </c>
      <c r="E203" s="928"/>
      <c r="F203" s="1299">
        <f t="shared" si="3"/>
        <v>0</v>
      </c>
      <c r="G203" s="467"/>
    </row>
    <row r="204" spans="1:7" s="447" customFormat="1" ht="14.1" customHeight="1" x14ac:dyDescent="0.25">
      <c r="A204" s="438"/>
      <c r="B204" s="451" t="s">
        <v>758</v>
      </c>
      <c r="C204" s="438"/>
      <c r="D204" s="448"/>
      <c r="E204" s="472"/>
      <c r="F204" s="450"/>
      <c r="G204" s="467"/>
    </row>
    <row r="205" spans="1:7" s="447" customFormat="1" ht="14.1" customHeight="1" x14ac:dyDescent="0.25">
      <c r="A205" s="438"/>
      <c r="B205" s="451"/>
      <c r="C205" s="438"/>
      <c r="D205" s="448"/>
      <c r="E205" s="472"/>
      <c r="F205" s="450"/>
      <c r="G205" s="467"/>
    </row>
    <row r="206" spans="1:7" s="447" customFormat="1" ht="14.1" customHeight="1" x14ac:dyDescent="0.25">
      <c r="A206" s="438" t="s">
        <v>60</v>
      </c>
      <c r="B206" s="451" t="s">
        <v>759</v>
      </c>
      <c r="C206" s="438" t="s">
        <v>208</v>
      </c>
      <c r="D206" s="448">
        <v>5</v>
      </c>
      <c r="E206" s="928"/>
      <c r="F206" s="1299">
        <f t="shared" si="3"/>
        <v>0</v>
      </c>
      <c r="G206" s="467"/>
    </row>
    <row r="207" spans="1:7" s="355" customFormat="1" ht="14.1" customHeight="1" x14ac:dyDescent="0.25">
      <c r="A207" s="405"/>
      <c r="B207" s="392" t="s">
        <v>760</v>
      </c>
      <c r="C207" s="405"/>
      <c r="D207" s="399"/>
      <c r="E207" s="417"/>
      <c r="F207" s="450"/>
      <c r="G207" s="419"/>
    </row>
    <row r="208" spans="1:7" s="355" customFormat="1" ht="14.1" customHeight="1" x14ac:dyDescent="0.25">
      <c r="A208" s="405"/>
      <c r="B208" s="392"/>
      <c r="C208" s="405"/>
      <c r="D208" s="399"/>
      <c r="E208" s="417"/>
      <c r="F208" s="450"/>
      <c r="G208" s="419"/>
    </row>
    <row r="209" spans="1:7" s="355" customFormat="1" ht="14.1" customHeight="1" x14ac:dyDescent="0.25">
      <c r="A209" s="405" t="s">
        <v>455</v>
      </c>
      <c r="B209" s="392" t="s">
        <v>761</v>
      </c>
      <c r="C209" s="405"/>
      <c r="D209" s="399"/>
      <c r="E209" s="417"/>
      <c r="F209" s="450"/>
      <c r="G209" s="419"/>
    </row>
    <row r="210" spans="1:7" s="355" customFormat="1" ht="14.1" customHeight="1" x14ac:dyDescent="0.25">
      <c r="A210" s="405"/>
      <c r="B210" s="392" t="s">
        <v>762</v>
      </c>
      <c r="C210" s="405" t="s">
        <v>208</v>
      </c>
      <c r="D210" s="399">
        <v>4</v>
      </c>
      <c r="E210" s="928"/>
      <c r="F210" s="1299">
        <f t="shared" si="3"/>
        <v>0</v>
      </c>
      <c r="G210" s="419"/>
    </row>
    <row r="211" spans="1:7" s="355" customFormat="1" ht="14.1" customHeight="1" x14ac:dyDescent="0.25">
      <c r="A211" s="405"/>
      <c r="B211" s="392" t="s">
        <v>763</v>
      </c>
      <c r="C211" s="405"/>
      <c r="D211" s="399"/>
      <c r="E211" s="934"/>
      <c r="F211" s="418"/>
      <c r="G211" s="419"/>
    </row>
    <row r="212" spans="1:7" ht="14.1" customHeight="1" x14ac:dyDescent="0.25">
      <c r="A212" s="405"/>
      <c r="C212" s="405"/>
      <c r="D212" s="399"/>
      <c r="E212" s="415"/>
      <c r="F212" s="416"/>
    </row>
    <row r="213" spans="1:7" ht="14.1" customHeight="1" x14ac:dyDescent="0.25">
      <c r="A213" s="1302"/>
      <c r="B213" s="1303"/>
      <c r="C213" s="1304"/>
      <c r="D213" s="1304"/>
      <c r="E213" s="1305"/>
      <c r="F213" s="1306"/>
    </row>
    <row r="214" spans="1:7" s="430" customFormat="1" ht="14.1" customHeight="1" thickBot="1" x14ac:dyDescent="0.3">
      <c r="A214" s="1307"/>
      <c r="B214" s="1308" t="s">
        <v>674</v>
      </c>
      <c r="C214" s="1309"/>
      <c r="D214" s="1309"/>
      <c r="E214" s="1310"/>
      <c r="F214" s="1311">
        <f>SUM(F182:F212)</f>
        <v>0</v>
      </c>
    </row>
    <row r="215" spans="1:7" ht="14.1" customHeight="1" thickTop="1" x14ac:dyDescent="0.25">
      <c r="A215" s="406"/>
      <c r="B215" s="431"/>
      <c r="C215" s="406"/>
      <c r="D215" s="406"/>
      <c r="E215" s="432"/>
      <c r="F215" s="433"/>
    </row>
    <row r="216" spans="1:7" ht="14.1" customHeight="1" x14ac:dyDescent="0.25">
      <c r="A216" s="406"/>
      <c r="B216" s="431"/>
      <c r="C216" s="406"/>
      <c r="D216" s="406"/>
      <c r="E216" s="432"/>
      <c r="F216" s="433"/>
    </row>
    <row r="217" spans="1:7" ht="14.1" customHeight="1" x14ac:dyDescent="0.25">
      <c r="B217" s="475" t="s">
        <v>764</v>
      </c>
    </row>
    <row r="218" spans="1:7" ht="14.1" customHeight="1" thickBot="1" x14ac:dyDescent="0.3">
      <c r="A218" s="401"/>
      <c r="B218" s="476"/>
      <c r="C218" s="477"/>
      <c r="D218" s="477"/>
      <c r="E218" s="403"/>
      <c r="F218" s="404"/>
    </row>
    <row r="219" spans="1:7" ht="14.1" customHeight="1" thickTop="1" x14ac:dyDescent="0.25">
      <c r="A219" s="405" t="s">
        <v>642</v>
      </c>
      <c r="B219" s="478" t="s">
        <v>17</v>
      </c>
      <c r="C219" s="406"/>
      <c r="D219" s="479"/>
      <c r="E219" s="415"/>
      <c r="F219" s="480" t="s">
        <v>345</v>
      </c>
    </row>
    <row r="220" spans="1:7" ht="14.1" customHeight="1" x14ac:dyDescent="0.25">
      <c r="A220" s="409" t="s">
        <v>647</v>
      </c>
      <c r="B220" s="481"/>
      <c r="C220" s="411"/>
      <c r="D220" s="482"/>
      <c r="E220" s="483"/>
      <c r="F220" s="484" t="s">
        <v>18</v>
      </c>
    </row>
    <row r="221" spans="1:7" ht="14.1" customHeight="1" x14ac:dyDescent="0.25">
      <c r="A221" s="485"/>
      <c r="B221" s="479"/>
      <c r="C221" s="486"/>
      <c r="D221" s="487"/>
      <c r="E221" s="415"/>
      <c r="F221" s="488"/>
    </row>
    <row r="222" spans="1:7" ht="14.1" customHeight="1" x14ac:dyDescent="0.25">
      <c r="A222" s="405"/>
      <c r="B222" s="479" t="s">
        <v>765</v>
      </c>
      <c r="C222" s="486"/>
      <c r="D222" s="487"/>
      <c r="E222" s="415"/>
      <c r="F222" s="488"/>
    </row>
    <row r="223" spans="1:7" ht="14.1" customHeight="1" x14ac:dyDescent="0.25">
      <c r="A223" s="405"/>
      <c r="B223" s="479"/>
      <c r="C223" s="486"/>
      <c r="D223" s="487"/>
      <c r="E223" s="415"/>
      <c r="F223" s="488"/>
    </row>
    <row r="224" spans="1:7" ht="14.1" customHeight="1" x14ac:dyDescent="0.25">
      <c r="A224" s="405">
        <v>1</v>
      </c>
      <c r="B224" s="479" t="s">
        <v>1522</v>
      </c>
      <c r="C224" s="486"/>
      <c r="D224" s="487"/>
      <c r="E224" s="415"/>
      <c r="F224" s="488">
        <f>F51</f>
        <v>0</v>
      </c>
    </row>
    <row r="225" spans="1:6" ht="14.1" customHeight="1" x14ac:dyDescent="0.25">
      <c r="A225" s="405"/>
      <c r="B225" s="479"/>
      <c r="C225" s="486"/>
      <c r="D225" s="487"/>
      <c r="E225" s="415"/>
      <c r="F225" s="488"/>
    </row>
    <row r="226" spans="1:6" ht="14.1" customHeight="1" x14ac:dyDescent="0.25">
      <c r="A226" s="405">
        <v>2</v>
      </c>
      <c r="B226" s="392" t="s">
        <v>1523</v>
      </c>
      <c r="C226" s="486"/>
      <c r="D226" s="487"/>
      <c r="E226" s="415"/>
      <c r="F226" s="489">
        <f>F95</f>
        <v>0</v>
      </c>
    </row>
    <row r="227" spans="1:6" ht="14.1" customHeight="1" x14ac:dyDescent="0.25">
      <c r="A227" s="405"/>
      <c r="B227" s="479"/>
      <c r="C227" s="486"/>
      <c r="D227" s="487"/>
      <c r="E227" s="415"/>
      <c r="F227" s="488"/>
    </row>
    <row r="228" spans="1:6" ht="14.1" customHeight="1" x14ac:dyDescent="0.25">
      <c r="A228" s="405">
        <v>3</v>
      </c>
      <c r="B228" s="392" t="s">
        <v>1524</v>
      </c>
      <c r="C228" s="486"/>
      <c r="D228" s="487"/>
      <c r="E228" s="415"/>
      <c r="F228" s="489">
        <f>F124</f>
        <v>0</v>
      </c>
    </row>
    <row r="229" spans="1:6" ht="14.1" customHeight="1" x14ac:dyDescent="0.25">
      <c r="A229" s="405"/>
      <c r="B229" s="479"/>
      <c r="C229" s="486"/>
      <c r="D229" s="487"/>
      <c r="E229" s="415"/>
      <c r="F229" s="488"/>
    </row>
    <row r="230" spans="1:6" ht="14.1" customHeight="1" x14ac:dyDescent="0.25">
      <c r="A230" s="405">
        <v>4</v>
      </c>
      <c r="B230" s="392" t="s">
        <v>1525</v>
      </c>
      <c r="C230" s="486"/>
      <c r="D230" s="487"/>
      <c r="E230" s="415"/>
      <c r="F230" s="488">
        <f>F177</f>
        <v>0</v>
      </c>
    </row>
    <row r="231" spans="1:6" ht="14.1" customHeight="1" x14ac:dyDescent="0.25">
      <c r="A231" s="405"/>
      <c r="B231" s="479"/>
      <c r="C231" s="486"/>
      <c r="D231" s="487"/>
      <c r="E231" s="415"/>
      <c r="F231" s="488"/>
    </row>
    <row r="232" spans="1:6" ht="14.1" customHeight="1" x14ac:dyDescent="0.25">
      <c r="A232" s="405">
        <v>5</v>
      </c>
      <c r="B232" s="479" t="s">
        <v>1526</v>
      </c>
      <c r="C232" s="486"/>
      <c r="D232" s="487"/>
      <c r="E232" s="415"/>
      <c r="F232" s="488">
        <f>F214</f>
        <v>0</v>
      </c>
    </row>
    <row r="233" spans="1:6" ht="14.1" customHeight="1" x14ac:dyDescent="0.25">
      <c r="A233" s="405"/>
      <c r="B233" s="479"/>
      <c r="C233" s="486"/>
      <c r="D233" s="487"/>
      <c r="E233" s="415"/>
      <c r="F233" s="488"/>
    </row>
    <row r="234" spans="1:6" ht="14.1" customHeight="1" x14ac:dyDescent="0.25">
      <c r="A234" s="405"/>
      <c r="B234" s="479"/>
      <c r="C234" s="486"/>
      <c r="D234" s="487"/>
      <c r="E234" s="415"/>
      <c r="F234" s="488"/>
    </row>
    <row r="235" spans="1:6" ht="14.1" customHeight="1" x14ac:dyDescent="0.25">
      <c r="A235" s="405"/>
      <c r="B235" s="479"/>
      <c r="C235" s="486"/>
      <c r="D235" s="487"/>
      <c r="E235" s="415"/>
      <c r="F235" s="488"/>
    </row>
    <row r="236" spans="1:6" ht="14.1" customHeight="1" x14ac:dyDescent="0.25">
      <c r="A236" s="1302"/>
      <c r="B236" s="1317"/>
      <c r="C236" s="1304"/>
      <c r="D236" s="1304"/>
      <c r="E236" s="1318"/>
      <c r="F236" s="1319"/>
    </row>
    <row r="237" spans="1:6" s="430" customFormat="1" ht="14.1" customHeight="1" thickBot="1" x14ac:dyDescent="0.3">
      <c r="A237" s="1307" t="s">
        <v>766</v>
      </c>
      <c r="B237" s="1320" t="s">
        <v>767</v>
      </c>
      <c r="C237" s="1309"/>
      <c r="D237" s="1309"/>
      <c r="E237" s="1321"/>
      <c r="F237" s="1322">
        <f>SUM(F221:F235)</f>
        <v>0</v>
      </c>
    </row>
    <row r="238" spans="1:6" ht="14.1" customHeight="1" thickTop="1" x14ac:dyDescent="0.25">
      <c r="B238" s="355"/>
      <c r="C238" s="399"/>
      <c r="D238" s="399"/>
      <c r="E238" s="494"/>
      <c r="F238" s="495"/>
    </row>
    <row r="239" spans="1:6" ht="14.1" customHeight="1" thickBot="1" x14ac:dyDescent="0.3">
      <c r="A239" s="401"/>
      <c r="B239" s="402"/>
      <c r="C239" s="401"/>
      <c r="D239" s="401"/>
      <c r="E239" s="403"/>
      <c r="F239" s="404"/>
    </row>
    <row r="240" spans="1:6" ht="14.1" customHeight="1" thickTop="1" x14ac:dyDescent="0.25">
      <c r="A240" s="405" t="s">
        <v>642</v>
      </c>
      <c r="B240" s="406" t="s">
        <v>17</v>
      </c>
      <c r="C240" s="405" t="s">
        <v>643</v>
      </c>
      <c r="D240" s="406" t="s">
        <v>644</v>
      </c>
      <c r="E240" s="407" t="s">
        <v>645</v>
      </c>
      <c r="F240" s="408" t="s">
        <v>646</v>
      </c>
    </row>
    <row r="241" spans="1:6" ht="14.1" customHeight="1" x14ac:dyDescent="0.25">
      <c r="A241" s="409" t="s">
        <v>647</v>
      </c>
      <c r="B241" s="411"/>
      <c r="C241" s="409"/>
      <c r="D241" s="411"/>
      <c r="E241" s="412" t="s">
        <v>18</v>
      </c>
      <c r="F241" s="413" t="s">
        <v>18</v>
      </c>
    </row>
    <row r="242" spans="1:6" ht="14.1" customHeight="1" x14ac:dyDescent="0.25">
      <c r="A242" s="405"/>
      <c r="B242" s="391" t="s">
        <v>768</v>
      </c>
      <c r="C242" s="405"/>
      <c r="D242" s="399"/>
      <c r="E242" s="415"/>
      <c r="F242" s="416"/>
    </row>
    <row r="243" spans="1:6" ht="14.1" customHeight="1" x14ac:dyDescent="0.25">
      <c r="A243" s="405"/>
      <c r="B243" s="392" t="s">
        <v>769</v>
      </c>
      <c r="C243" s="405"/>
      <c r="D243" s="399"/>
      <c r="E243" s="415"/>
      <c r="F243" s="416"/>
    </row>
    <row r="244" spans="1:6" ht="14.1" customHeight="1" x14ac:dyDescent="0.25">
      <c r="A244" s="405"/>
      <c r="C244" s="405"/>
      <c r="D244" s="399"/>
      <c r="E244" s="415"/>
      <c r="F244" s="416"/>
    </row>
    <row r="245" spans="1:6" ht="14.1" customHeight="1" x14ac:dyDescent="0.25">
      <c r="A245" s="405" t="s">
        <v>20</v>
      </c>
      <c r="B245" s="392" t="s">
        <v>770</v>
      </c>
      <c r="C245" s="405"/>
      <c r="D245" s="399"/>
      <c r="E245" s="415"/>
      <c r="F245" s="416"/>
    </row>
    <row r="246" spans="1:6" ht="14.1" customHeight="1" x14ac:dyDescent="0.25">
      <c r="A246" s="405"/>
      <c r="B246" s="392" t="s">
        <v>771</v>
      </c>
      <c r="C246" s="405" t="s">
        <v>260</v>
      </c>
      <c r="D246" s="399">
        <v>120</v>
      </c>
      <c r="E246" s="927"/>
      <c r="F246" s="1300">
        <f>D246*E246</f>
        <v>0</v>
      </c>
    </row>
    <row r="247" spans="1:6" ht="14.1" customHeight="1" x14ac:dyDescent="0.25">
      <c r="A247" s="405"/>
      <c r="B247" s="355"/>
      <c r="C247" s="405"/>
      <c r="D247" s="399"/>
      <c r="E247" s="415"/>
      <c r="F247" s="416"/>
    </row>
    <row r="248" spans="1:6" ht="14.1" customHeight="1" x14ac:dyDescent="0.25">
      <c r="A248" s="405" t="s">
        <v>25</v>
      </c>
      <c r="B248" s="392" t="s">
        <v>772</v>
      </c>
      <c r="C248" s="405"/>
      <c r="D248" s="399"/>
      <c r="E248" s="415"/>
      <c r="F248" s="416"/>
    </row>
    <row r="249" spans="1:6" ht="14.1" customHeight="1" x14ac:dyDescent="0.25">
      <c r="A249" s="405"/>
      <c r="B249" s="392" t="s">
        <v>771</v>
      </c>
      <c r="C249" s="405" t="s">
        <v>260</v>
      </c>
      <c r="D249" s="399">
        <v>120</v>
      </c>
      <c r="E249" s="927"/>
      <c r="F249" s="1300">
        <f>D249*E249</f>
        <v>0</v>
      </c>
    </row>
    <row r="250" spans="1:6" ht="14.1" customHeight="1" x14ac:dyDescent="0.25">
      <c r="A250" s="405"/>
      <c r="B250" s="355"/>
      <c r="C250" s="405"/>
      <c r="D250" s="399"/>
      <c r="E250" s="415"/>
      <c r="F250" s="416"/>
    </row>
    <row r="251" spans="1:6" ht="14.1" customHeight="1" x14ac:dyDescent="0.25">
      <c r="A251" s="405" t="s">
        <v>28</v>
      </c>
      <c r="B251" s="392" t="s">
        <v>773</v>
      </c>
      <c r="C251" s="405"/>
      <c r="D251" s="399"/>
      <c r="E251" s="415"/>
      <c r="F251" s="416"/>
    </row>
    <row r="252" spans="1:6" ht="14.1" customHeight="1" x14ac:dyDescent="0.25">
      <c r="A252" s="405"/>
      <c r="B252" s="392" t="s">
        <v>774</v>
      </c>
      <c r="C252" s="405" t="s">
        <v>260</v>
      </c>
      <c r="D252" s="399">
        <v>100</v>
      </c>
      <c r="E252" s="927"/>
      <c r="F252" s="1299">
        <f>D252*E252</f>
        <v>0</v>
      </c>
    </row>
    <row r="253" spans="1:6" ht="14.1" customHeight="1" x14ac:dyDescent="0.25">
      <c r="A253" s="405"/>
      <c r="C253" s="405"/>
      <c r="D253" s="399"/>
      <c r="E253" s="415"/>
      <c r="F253" s="416"/>
    </row>
    <row r="254" spans="1:6" ht="14.1" customHeight="1" x14ac:dyDescent="0.25">
      <c r="A254" s="405" t="s">
        <v>31</v>
      </c>
      <c r="B254" s="392" t="s">
        <v>775</v>
      </c>
      <c r="C254" s="405"/>
      <c r="D254" s="399"/>
      <c r="E254" s="496"/>
      <c r="F254" s="497"/>
    </row>
    <row r="255" spans="1:6" ht="14.1" customHeight="1" x14ac:dyDescent="0.25">
      <c r="A255" s="405"/>
      <c r="B255" s="392" t="s">
        <v>776</v>
      </c>
      <c r="C255" s="405"/>
      <c r="D255" s="399"/>
      <c r="E255" s="496"/>
      <c r="F255" s="497"/>
    </row>
    <row r="256" spans="1:6" ht="14.1" customHeight="1" x14ac:dyDescent="0.25">
      <c r="A256" s="405"/>
      <c r="B256" s="392" t="s">
        <v>777</v>
      </c>
      <c r="C256" s="405" t="s">
        <v>260</v>
      </c>
      <c r="D256" s="399">
        <v>120</v>
      </c>
      <c r="E256" s="935"/>
      <c r="F256" s="1323">
        <f>D256*E256</f>
        <v>0</v>
      </c>
    </row>
    <row r="257" spans="1:6" ht="14.1" customHeight="1" x14ac:dyDescent="0.25">
      <c r="A257" s="405"/>
      <c r="B257" s="392" t="s">
        <v>778</v>
      </c>
      <c r="C257" s="405"/>
      <c r="D257" s="399"/>
      <c r="E257" s="496"/>
      <c r="F257" s="497"/>
    </row>
    <row r="258" spans="1:6" ht="14.1" customHeight="1" x14ac:dyDescent="0.25">
      <c r="A258" s="405"/>
      <c r="C258" s="405"/>
      <c r="D258" s="399"/>
      <c r="E258" s="496"/>
      <c r="F258" s="497"/>
    </row>
    <row r="259" spans="1:6" ht="14.1" customHeight="1" x14ac:dyDescent="0.25">
      <c r="A259" s="405" t="s">
        <v>44</v>
      </c>
      <c r="B259" s="392" t="s">
        <v>779</v>
      </c>
      <c r="C259" s="405"/>
      <c r="D259" s="399"/>
      <c r="E259" s="496"/>
      <c r="F259" s="497"/>
    </row>
    <row r="260" spans="1:6" ht="14.1" customHeight="1" x14ac:dyDescent="0.25">
      <c r="A260" s="405"/>
      <c r="B260" s="392" t="s">
        <v>776</v>
      </c>
      <c r="C260" s="405"/>
      <c r="D260" s="399"/>
      <c r="E260" s="496"/>
      <c r="F260" s="497"/>
    </row>
    <row r="261" spans="1:6" ht="14.1" customHeight="1" x14ac:dyDescent="0.25">
      <c r="A261" s="405"/>
      <c r="B261" s="392" t="s">
        <v>777</v>
      </c>
      <c r="C261" s="405" t="s">
        <v>260</v>
      </c>
      <c r="D261" s="399">
        <v>100</v>
      </c>
      <c r="E261" s="935"/>
      <c r="F261" s="1323">
        <f>D261*E261</f>
        <v>0</v>
      </c>
    </row>
    <row r="262" spans="1:6" ht="14.1" customHeight="1" x14ac:dyDescent="0.25">
      <c r="A262" s="405"/>
      <c r="B262" s="392" t="s">
        <v>778</v>
      </c>
      <c r="C262" s="405"/>
      <c r="D262" s="399"/>
      <c r="E262" s="496"/>
      <c r="F262" s="497"/>
    </row>
    <row r="263" spans="1:6" ht="14.1" customHeight="1" x14ac:dyDescent="0.25">
      <c r="A263" s="405"/>
      <c r="C263" s="405"/>
      <c r="D263" s="399"/>
      <c r="E263" s="496"/>
      <c r="F263" s="497"/>
    </row>
    <row r="264" spans="1:6" ht="14.1" customHeight="1" x14ac:dyDescent="0.25">
      <c r="A264" s="405" t="s">
        <v>56</v>
      </c>
      <c r="B264" s="392" t="s">
        <v>780</v>
      </c>
      <c r="C264" s="405"/>
      <c r="D264" s="399"/>
      <c r="E264" s="496"/>
      <c r="F264" s="497"/>
    </row>
    <row r="265" spans="1:6" ht="14.1" customHeight="1" x14ac:dyDescent="0.25">
      <c r="A265" s="405"/>
      <c r="B265" s="392" t="s">
        <v>776</v>
      </c>
      <c r="C265" s="405"/>
      <c r="D265" s="399"/>
      <c r="E265" s="496"/>
      <c r="F265" s="497"/>
    </row>
    <row r="266" spans="1:6" ht="14.1" customHeight="1" x14ac:dyDescent="0.25">
      <c r="A266" s="405"/>
      <c r="B266" s="392" t="s">
        <v>777</v>
      </c>
      <c r="C266" s="405" t="s">
        <v>260</v>
      </c>
      <c r="D266" s="399">
        <v>100</v>
      </c>
      <c r="E266" s="935"/>
      <c r="F266" s="1323">
        <f>D266*E266</f>
        <v>0</v>
      </c>
    </row>
    <row r="267" spans="1:6" ht="14.1" customHeight="1" x14ac:dyDescent="0.25">
      <c r="A267" s="405"/>
      <c r="B267" s="392" t="s">
        <v>778</v>
      </c>
      <c r="C267" s="405"/>
      <c r="D267" s="399"/>
      <c r="E267" s="496"/>
      <c r="F267" s="497"/>
    </row>
    <row r="268" spans="1:6" ht="14.1" customHeight="1" x14ac:dyDescent="0.25">
      <c r="A268" s="405"/>
      <c r="C268" s="405"/>
      <c r="D268" s="399"/>
      <c r="E268" s="496"/>
      <c r="F268" s="497"/>
    </row>
    <row r="269" spans="1:6" ht="14.1" customHeight="1" x14ac:dyDescent="0.25">
      <c r="A269" s="405" t="s">
        <v>60</v>
      </c>
      <c r="B269" s="392" t="s">
        <v>781</v>
      </c>
      <c r="C269" s="405"/>
      <c r="D269" s="399"/>
      <c r="E269" s="496"/>
      <c r="F269" s="497"/>
    </row>
    <row r="270" spans="1:6" ht="14.1" customHeight="1" x14ac:dyDescent="0.25">
      <c r="A270" s="405"/>
      <c r="B270" s="392" t="s">
        <v>782</v>
      </c>
      <c r="C270" s="405"/>
      <c r="D270" s="399"/>
      <c r="E270" s="496"/>
      <c r="F270" s="497"/>
    </row>
    <row r="271" spans="1:6" ht="14.1" customHeight="1" x14ac:dyDescent="0.25">
      <c r="A271" s="405"/>
      <c r="B271" s="392" t="s">
        <v>783</v>
      </c>
      <c r="C271" s="405" t="s">
        <v>260</v>
      </c>
      <c r="D271" s="399">
        <v>120</v>
      </c>
      <c r="E271" s="935"/>
      <c r="F271" s="1323">
        <f>D271*E271</f>
        <v>0</v>
      </c>
    </row>
    <row r="272" spans="1:6" ht="14.1" customHeight="1" x14ac:dyDescent="0.25">
      <c r="A272" s="405"/>
      <c r="B272" s="431"/>
      <c r="C272" s="405"/>
      <c r="D272" s="399"/>
      <c r="E272" s="415"/>
      <c r="F272" s="416"/>
    </row>
    <row r="273" spans="1:7" ht="14.1" customHeight="1" x14ac:dyDescent="0.25">
      <c r="A273" s="405" t="s">
        <v>455</v>
      </c>
      <c r="B273" s="355" t="s">
        <v>784</v>
      </c>
      <c r="C273" s="405"/>
      <c r="D273" s="399"/>
      <c r="E273" s="415"/>
      <c r="F273" s="416"/>
    </row>
    <row r="274" spans="1:7" ht="14.1" customHeight="1" x14ac:dyDescent="0.25">
      <c r="A274" s="405"/>
      <c r="B274" s="355" t="s">
        <v>785</v>
      </c>
      <c r="C274" s="405"/>
      <c r="D274" s="399"/>
      <c r="E274" s="415"/>
      <c r="F274" s="416"/>
    </row>
    <row r="275" spans="1:7" ht="14.1" customHeight="1" x14ac:dyDescent="0.25">
      <c r="A275" s="405"/>
      <c r="B275" s="355" t="s">
        <v>786</v>
      </c>
      <c r="C275" s="405" t="s">
        <v>647</v>
      </c>
      <c r="D275" s="399">
        <v>4</v>
      </c>
      <c r="E275" s="927"/>
      <c r="F275" s="1300">
        <f>D275*E275</f>
        <v>0</v>
      </c>
    </row>
    <row r="276" spans="1:7" ht="14.1" customHeight="1" x14ac:dyDescent="0.25">
      <c r="A276" s="405"/>
      <c r="B276" s="355"/>
      <c r="C276" s="405"/>
      <c r="D276" s="399"/>
      <c r="E276" s="415"/>
      <c r="F276" s="418"/>
    </row>
    <row r="277" spans="1:7" ht="14.1" customHeight="1" x14ac:dyDescent="0.25">
      <c r="A277" s="405" t="s">
        <v>456</v>
      </c>
      <c r="B277" s="355" t="s">
        <v>787</v>
      </c>
      <c r="C277" s="405"/>
      <c r="D277" s="399"/>
      <c r="E277" s="415"/>
      <c r="F277" s="416"/>
    </row>
    <row r="278" spans="1:7" ht="14.1" customHeight="1" x14ac:dyDescent="0.25">
      <c r="A278" s="405"/>
      <c r="B278" s="355" t="s">
        <v>788</v>
      </c>
      <c r="C278" s="405"/>
      <c r="D278" s="399"/>
      <c r="E278" s="415"/>
      <c r="F278" s="416"/>
    </row>
    <row r="279" spans="1:7" ht="14.1" customHeight="1" x14ac:dyDescent="0.25">
      <c r="A279" s="405"/>
      <c r="B279" s="355" t="s">
        <v>789</v>
      </c>
      <c r="C279" s="405" t="s">
        <v>647</v>
      </c>
      <c r="D279" s="399">
        <v>12</v>
      </c>
      <c r="E279" s="927"/>
      <c r="F279" s="1300">
        <f>D279*E279</f>
        <v>0</v>
      </c>
    </row>
    <row r="280" spans="1:7" ht="14.1" customHeight="1" x14ac:dyDescent="0.25">
      <c r="A280" s="405"/>
      <c r="B280" s="355"/>
      <c r="C280" s="405"/>
      <c r="D280" s="399"/>
      <c r="E280" s="415"/>
      <c r="F280" s="418"/>
    </row>
    <row r="281" spans="1:7" ht="14.1" customHeight="1" x14ac:dyDescent="0.25">
      <c r="A281" s="405" t="s">
        <v>457</v>
      </c>
      <c r="B281" s="355" t="s">
        <v>790</v>
      </c>
      <c r="C281" s="405" t="s">
        <v>208</v>
      </c>
      <c r="D281" s="399">
        <v>36</v>
      </c>
      <c r="E281" s="932"/>
      <c r="F281" s="1300">
        <f>D281*E281</f>
        <v>0</v>
      </c>
    </row>
    <row r="282" spans="1:7" ht="14.1" customHeight="1" x14ac:dyDescent="0.25">
      <c r="A282" s="405"/>
      <c r="B282" s="355"/>
      <c r="C282" s="405"/>
      <c r="D282" s="399"/>
      <c r="E282" s="498"/>
      <c r="F282" s="416"/>
    </row>
    <row r="283" spans="1:7" ht="14.1" customHeight="1" x14ac:dyDescent="0.25">
      <c r="A283" s="405" t="s">
        <v>458</v>
      </c>
      <c r="B283" s="355" t="s">
        <v>791</v>
      </c>
      <c r="C283" s="405" t="s">
        <v>208</v>
      </c>
      <c r="D283" s="399">
        <v>12</v>
      </c>
      <c r="E283" s="932"/>
      <c r="F283" s="1300">
        <f>D283*E283</f>
        <v>0</v>
      </c>
    </row>
    <row r="284" spans="1:7" ht="14.1" customHeight="1" x14ac:dyDescent="0.25">
      <c r="A284" s="405"/>
      <c r="B284" s="355"/>
      <c r="C284" s="405"/>
      <c r="D284" s="399"/>
      <c r="E284" s="498"/>
      <c r="F284" s="416"/>
    </row>
    <row r="285" spans="1:7" ht="14.1" customHeight="1" x14ac:dyDescent="0.25">
      <c r="A285" s="405" t="s">
        <v>459</v>
      </c>
      <c r="B285" s="355" t="s">
        <v>792</v>
      </c>
      <c r="C285" s="405" t="s">
        <v>208</v>
      </c>
      <c r="D285" s="399">
        <v>12</v>
      </c>
      <c r="E285" s="932"/>
      <c r="F285" s="1300">
        <f>D285*E285</f>
        <v>0</v>
      </c>
    </row>
    <row r="286" spans="1:7" s="423" customFormat="1" ht="14.1" customHeight="1" x14ac:dyDescent="0.25">
      <c r="A286" s="405"/>
      <c r="B286" s="392"/>
      <c r="C286" s="405"/>
      <c r="D286" s="399"/>
      <c r="E286" s="417"/>
      <c r="F286" s="418"/>
      <c r="G286" s="422"/>
    </row>
    <row r="287" spans="1:7" ht="14.1" customHeight="1" x14ac:dyDescent="0.25">
      <c r="A287" s="1302"/>
      <c r="B287" s="1303"/>
      <c r="C287" s="1304"/>
      <c r="D287" s="1304"/>
      <c r="E287" s="1305"/>
      <c r="F287" s="1306"/>
    </row>
    <row r="288" spans="1:7" s="430" customFormat="1" ht="14.1" customHeight="1" thickBot="1" x14ac:dyDescent="0.3">
      <c r="A288" s="1307"/>
      <c r="B288" s="1308" t="s">
        <v>793</v>
      </c>
      <c r="C288" s="1309"/>
      <c r="D288" s="1309"/>
      <c r="E288" s="1310"/>
      <c r="F288" s="1311">
        <f>SUM(F242:F286)</f>
        <v>0</v>
      </c>
    </row>
    <row r="289" spans="1:7" ht="14.1" customHeight="1" thickTop="1" x14ac:dyDescent="0.25">
      <c r="A289" s="406"/>
      <c r="B289" s="431"/>
      <c r="C289" s="406"/>
      <c r="D289" s="406"/>
      <c r="E289" s="432"/>
      <c r="F289" s="433"/>
    </row>
    <row r="290" spans="1:7" ht="14.1" customHeight="1" thickBot="1" x14ac:dyDescent="0.3">
      <c r="A290" s="401"/>
      <c r="B290" s="402"/>
      <c r="C290" s="401"/>
      <c r="D290" s="401"/>
      <c r="E290" s="403"/>
      <c r="F290" s="404"/>
    </row>
    <row r="291" spans="1:7" ht="14.1" customHeight="1" thickTop="1" x14ac:dyDescent="0.25">
      <c r="A291" s="405" t="s">
        <v>642</v>
      </c>
      <c r="B291" s="406" t="s">
        <v>17</v>
      </c>
      <c r="C291" s="405" t="s">
        <v>643</v>
      </c>
      <c r="D291" s="406" t="s">
        <v>644</v>
      </c>
      <c r="E291" s="407" t="s">
        <v>645</v>
      </c>
      <c r="F291" s="408" t="s">
        <v>646</v>
      </c>
    </row>
    <row r="292" spans="1:7" ht="14.1" customHeight="1" x14ac:dyDescent="0.25">
      <c r="A292" s="409" t="s">
        <v>647</v>
      </c>
      <c r="B292" s="410"/>
      <c r="C292" s="409"/>
      <c r="D292" s="411"/>
      <c r="E292" s="412" t="s">
        <v>18</v>
      </c>
      <c r="F292" s="413" t="s">
        <v>18</v>
      </c>
    </row>
    <row r="293" spans="1:7" s="430" customFormat="1" ht="14.1" customHeight="1" x14ac:dyDescent="0.25">
      <c r="A293" s="499"/>
      <c r="B293" s="500" t="s">
        <v>794</v>
      </c>
      <c r="C293" s="499"/>
      <c r="D293" s="501"/>
      <c r="E293" s="502"/>
      <c r="F293" s="1324">
        <f>F288</f>
        <v>0</v>
      </c>
    </row>
    <row r="294" spans="1:7" ht="14.1" customHeight="1" x14ac:dyDescent="0.25">
      <c r="A294" s="405"/>
      <c r="B294" s="486"/>
      <c r="C294" s="405"/>
      <c r="D294" s="406"/>
      <c r="E294" s="498"/>
      <c r="F294" s="416"/>
    </row>
    <row r="295" spans="1:7" s="423" customFormat="1" ht="14.1" customHeight="1" x14ac:dyDescent="0.25">
      <c r="A295" s="405" t="s">
        <v>20</v>
      </c>
      <c r="B295" s="392" t="s">
        <v>795</v>
      </c>
      <c r="C295" s="405"/>
      <c r="D295" s="399"/>
      <c r="E295" s="417"/>
      <c r="F295" s="418"/>
      <c r="G295" s="422"/>
    </row>
    <row r="296" spans="1:7" s="423" customFormat="1" ht="14.1" customHeight="1" x14ac:dyDescent="0.25">
      <c r="A296" s="405"/>
      <c r="B296" s="392" t="s">
        <v>796</v>
      </c>
      <c r="C296" s="405" t="s">
        <v>260</v>
      </c>
      <c r="D296" s="399">
        <v>110</v>
      </c>
      <c r="E296" s="928"/>
      <c r="F296" s="1300">
        <f>D296*E296</f>
        <v>0</v>
      </c>
      <c r="G296" s="422"/>
    </row>
    <row r="297" spans="1:7" s="423" customFormat="1" ht="14.1" customHeight="1" x14ac:dyDescent="0.25">
      <c r="A297" s="405"/>
      <c r="B297" s="392" t="s">
        <v>797</v>
      </c>
      <c r="C297" s="405"/>
      <c r="D297" s="399"/>
      <c r="E297" s="417"/>
      <c r="F297" s="418"/>
      <c r="G297" s="422"/>
    </row>
    <row r="298" spans="1:7" s="423" customFormat="1" ht="14.1" customHeight="1" x14ac:dyDescent="0.25">
      <c r="A298" s="405"/>
      <c r="B298" s="392"/>
      <c r="C298" s="405"/>
      <c r="D298" s="399"/>
      <c r="E298" s="417"/>
      <c r="F298" s="418"/>
      <c r="G298" s="422"/>
    </row>
    <row r="299" spans="1:7" s="423" customFormat="1" ht="14.1" customHeight="1" x14ac:dyDescent="0.25">
      <c r="A299" s="405" t="s">
        <v>25</v>
      </c>
      <c r="B299" s="392" t="s">
        <v>798</v>
      </c>
      <c r="C299" s="405"/>
      <c r="D299" s="399"/>
      <c r="E299" s="417"/>
      <c r="F299" s="418"/>
      <c r="G299" s="422"/>
    </row>
    <row r="300" spans="1:7" s="423" customFormat="1" ht="14.1" customHeight="1" x14ac:dyDescent="0.25">
      <c r="A300" s="405"/>
      <c r="B300" s="392" t="s">
        <v>796</v>
      </c>
      <c r="C300" s="405" t="s">
        <v>260</v>
      </c>
      <c r="D300" s="399">
        <v>110</v>
      </c>
      <c r="E300" s="928"/>
      <c r="F300" s="1300">
        <f>D300*E300</f>
        <v>0</v>
      </c>
      <c r="G300" s="422"/>
    </row>
    <row r="301" spans="1:7" s="423" customFormat="1" ht="14.1" customHeight="1" x14ac:dyDescent="0.25">
      <c r="A301" s="405"/>
      <c r="B301" s="392" t="s">
        <v>799</v>
      </c>
      <c r="C301" s="405"/>
      <c r="D301" s="399"/>
      <c r="E301" s="417"/>
      <c r="F301" s="418"/>
      <c r="G301" s="422"/>
    </row>
    <row r="302" spans="1:7" s="423" customFormat="1" ht="14.1" customHeight="1" x14ac:dyDescent="0.25">
      <c r="A302" s="405"/>
      <c r="B302" s="392"/>
      <c r="C302" s="405"/>
      <c r="D302" s="399"/>
      <c r="E302" s="417"/>
      <c r="F302" s="418"/>
      <c r="G302" s="422"/>
    </row>
    <row r="303" spans="1:7" s="355" customFormat="1" ht="14.1" customHeight="1" x14ac:dyDescent="0.25">
      <c r="A303" s="405" t="s">
        <v>28</v>
      </c>
      <c r="B303" s="392" t="s">
        <v>800</v>
      </c>
      <c r="C303" s="405"/>
      <c r="D303" s="399"/>
      <c r="E303" s="417"/>
      <c r="F303" s="418"/>
      <c r="G303" s="419"/>
    </row>
    <row r="304" spans="1:7" s="355" customFormat="1" ht="14.1" customHeight="1" x14ac:dyDescent="0.25">
      <c r="A304" s="405"/>
      <c r="B304" s="392" t="s">
        <v>796</v>
      </c>
      <c r="C304" s="405" t="s">
        <v>260</v>
      </c>
      <c r="D304" s="399">
        <v>80</v>
      </c>
      <c r="E304" s="928"/>
      <c r="F304" s="1300">
        <f>D304*E304</f>
        <v>0</v>
      </c>
      <c r="G304" s="419"/>
    </row>
    <row r="305" spans="1:7" s="355" customFormat="1" ht="14.1" customHeight="1" x14ac:dyDescent="0.25">
      <c r="A305" s="405"/>
      <c r="B305" s="392" t="s">
        <v>799</v>
      </c>
      <c r="C305" s="405"/>
      <c r="D305" s="399"/>
      <c r="E305" s="417"/>
      <c r="F305" s="418"/>
      <c r="G305" s="419"/>
    </row>
    <row r="306" spans="1:7" s="355" customFormat="1" ht="14.1" customHeight="1" x14ac:dyDescent="0.25">
      <c r="A306" s="405"/>
      <c r="B306" s="392"/>
      <c r="C306" s="405"/>
      <c r="D306" s="399"/>
      <c r="E306" s="417"/>
      <c r="F306" s="418"/>
      <c r="G306" s="419"/>
    </row>
    <row r="307" spans="1:7" s="355" customFormat="1" ht="14.1" customHeight="1" x14ac:dyDescent="0.25">
      <c r="A307" s="405" t="s">
        <v>31</v>
      </c>
      <c r="B307" s="392" t="s">
        <v>801</v>
      </c>
      <c r="C307" s="405"/>
      <c r="D307" s="399"/>
      <c r="E307" s="417"/>
      <c r="F307" s="418"/>
      <c r="G307" s="419"/>
    </row>
    <row r="308" spans="1:7" s="355" customFormat="1" ht="14.1" customHeight="1" x14ac:dyDescent="0.25">
      <c r="A308" s="405"/>
      <c r="B308" s="392" t="s">
        <v>802</v>
      </c>
      <c r="C308" s="405" t="s">
        <v>208</v>
      </c>
      <c r="D308" s="399">
        <v>4</v>
      </c>
      <c r="E308" s="928"/>
      <c r="F308" s="1300">
        <f>D308*E308</f>
        <v>0</v>
      </c>
      <c r="G308" s="419"/>
    </row>
    <row r="309" spans="1:7" s="355" customFormat="1" ht="14.1" customHeight="1" x14ac:dyDescent="0.25">
      <c r="A309" s="405"/>
      <c r="B309" s="392" t="s">
        <v>803</v>
      </c>
      <c r="C309" s="405"/>
      <c r="D309" s="399"/>
      <c r="E309" s="417"/>
      <c r="F309" s="418"/>
      <c r="G309" s="419"/>
    </row>
    <row r="310" spans="1:7" s="355" customFormat="1" ht="14.1" customHeight="1" x14ac:dyDescent="0.25">
      <c r="A310" s="405"/>
      <c r="B310" s="392"/>
      <c r="C310" s="405"/>
      <c r="D310" s="399"/>
      <c r="E310" s="417"/>
      <c r="F310" s="418"/>
      <c r="G310" s="419"/>
    </row>
    <row r="311" spans="1:7" s="355" customFormat="1" ht="14.1" customHeight="1" x14ac:dyDescent="0.25">
      <c r="A311" s="405" t="s">
        <v>44</v>
      </c>
      <c r="B311" s="392" t="s">
        <v>804</v>
      </c>
      <c r="C311" s="405" t="s">
        <v>208</v>
      </c>
      <c r="D311" s="399">
        <v>15</v>
      </c>
      <c r="E311" s="928"/>
      <c r="F311" s="1300">
        <f>D311*E311</f>
        <v>0</v>
      </c>
      <c r="G311" s="419"/>
    </row>
    <row r="312" spans="1:7" s="355" customFormat="1" ht="14.1" customHeight="1" x14ac:dyDescent="0.25">
      <c r="A312" s="405"/>
      <c r="B312" s="392" t="s">
        <v>805</v>
      </c>
      <c r="C312" s="405"/>
      <c r="D312" s="399"/>
      <c r="E312" s="417"/>
      <c r="F312" s="418"/>
      <c r="G312" s="419"/>
    </row>
    <row r="313" spans="1:7" s="355" customFormat="1" ht="14.1" customHeight="1" x14ac:dyDescent="0.25">
      <c r="A313" s="405"/>
      <c r="B313" s="392"/>
      <c r="C313" s="405"/>
      <c r="D313" s="399"/>
      <c r="E313" s="417"/>
      <c r="F313" s="418"/>
      <c r="G313" s="419"/>
    </row>
    <row r="314" spans="1:7" ht="14.1" customHeight="1" x14ac:dyDescent="0.25">
      <c r="A314" s="405" t="s">
        <v>56</v>
      </c>
      <c r="B314" s="431" t="s">
        <v>806</v>
      </c>
      <c r="C314" s="405" t="s">
        <v>260</v>
      </c>
      <c r="D314" s="406">
        <v>100</v>
      </c>
      <c r="E314" s="927"/>
      <c r="F314" s="1325">
        <f>D314*E314</f>
        <v>0</v>
      </c>
    </row>
    <row r="315" spans="1:7" ht="14.1" customHeight="1" x14ac:dyDescent="0.25">
      <c r="A315" s="405"/>
      <c r="B315" s="431" t="s">
        <v>807</v>
      </c>
      <c r="C315" s="405"/>
      <c r="D315" s="406"/>
      <c r="E315" s="415"/>
      <c r="F315" s="416"/>
    </row>
    <row r="316" spans="1:7" ht="14.1" customHeight="1" x14ac:dyDescent="0.25">
      <c r="A316" s="405"/>
      <c r="B316" s="431"/>
      <c r="C316" s="405"/>
      <c r="D316" s="406"/>
      <c r="E316" s="415"/>
      <c r="F316" s="416"/>
    </row>
    <row r="317" spans="1:7" ht="14.1" customHeight="1" x14ac:dyDescent="0.25">
      <c r="A317" s="405" t="s">
        <v>60</v>
      </c>
      <c r="B317" s="431" t="s">
        <v>808</v>
      </c>
      <c r="C317" s="405"/>
      <c r="D317" s="406"/>
      <c r="E317" s="498"/>
      <c r="F317" s="416"/>
    </row>
    <row r="318" spans="1:7" ht="14.1" customHeight="1" x14ac:dyDescent="0.25">
      <c r="A318" s="405"/>
      <c r="B318" s="431" t="s">
        <v>809</v>
      </c>
      <c r="C318" s="405" t="s">
        <v>208</v>
      </c>
      <c r="D318" s="406">
        <v>6</v>
      </c>
      <c r="E318" s="927"/>
      <c r="F318" s="1325">
        <f>D318*E318</f>
        <v>0</v>
      </c>
    </row>
    <row r="319" spans="1:7" ht="14.1" customHeight="1" x14ac:dyDescent="0.25">
      <c r="A319" s="405"/>
      <c r="B319" s="431"/>
      <c r="C319" s="405"/>
      <c r="D319" s="406"/>
      <c r="E319" s="415"/>
      <c r="F319" s="416"/>
    </row>
    <row r="320" spans="1:7" ht="14.1" customHeight="1" x14ac:dyDescent="0.25">
      <c r="A320" s="405" t="s">
        <v>455</v>
      </c>
      <c r="B320" s="431" t="s">
        <v>810</v>
      </c>
      <c r="C320" s="405"/>
      <c r="D320" s="406"/>
      <c r="E320" s="415"/>
      <c r="F320" s="416"/>
    </row>
    <row r="321" spans="1:7" ht="14.1" customHeight="1" x14ac:dyDescent="0.25">
      <c r="A321" s="405"/>
      <c r="B321" s="431" t="s">
        <v>809</v>
      </c>
      <c r="C321" s="405" t="s">
        <v>208</v>
      </c>
      <c r="D321" s="406">
        <v>6</v>
      </c>
      <c r="E321" s="927"/>
      <c r="F321" s="1325">
        <f>D321*E321</f>
        <v>0</v>
      </c>
    </row>
    <row r="322" spans="1:7" ht="14.1" customHeight="1" x14ac:dyDescent="0.25">
      <c r="A322" s="405"/>
      <c r="B322" s="431"/>
      <c r="C322" s="405"/>
      <c r="D322" s="406"/>
      <c r="E322" s="415"/>
      <c r="F322" s="255"/>
    </row>
    <row r="323" spans="1:7" s="423" customFormat="1" ht="14.1" customHeight="1" x14ac:dyDescent="0.25">
      <c r="A323" s="405" t="s">
        <v>456</v>
      </c>
      <c r="B323" s="392" t="s">
        <v>811</v>
      </c>
      <c r="C323" s="405"/>
      <c r="D323" s="399"/>
      <c r="E323" s="417"/>
      <c r="F323" s="418"/>
      <c r="G323" s="422"/>
    </row>
    <row r="324" spans="1:7" s="423" customFormat="1" ht="14.1" customHeight="1" x14ac:dyDescent="0.25">
      <c r="A324" s="405"/>
      <c r="B324" s="392" t="s">
        <v>812</v>
      </c>
      <c r="C324" s="405" t="s">
        <v>202</v>
      </c>
      <c r="D324" s="399" t="s">
        <v>202</v>
      </c>
      <c r="E324" s="472"/>
      <c r="F324" s="936"/>
      <c r="G324" s="422"/>
    </row>
    <row r="325" spans="1:7" s="423" customFormat="1" ht="14.1" customHeight="1" x14ac:dyDescent="0.25">
      <c r="A325" s="405"/>
      <c r="B325" s="392" t="s">
        <v>813</v>
      </c>
      <c r="C325" s="405"/>
      <c r="D325" s="399"/>
      <c r="E325" s="417"/>
      <c r="F325" s="418"/>
      <c r="G325" s="422"/>
    </row>
    <row r="326" spans="1:7" ht="14.1" customHeight="1" x14ac:dyDescent="0.25">
      <c r="A326" s="405"/>
      <c r="B326" s="431"/>
      <c r="C326" s="405"/>
      <c r="D326" s="406"/>
      <c r="E326" s="498"/>
      <c r="F326" s="416"/>
    </row>
    <row r="327" spans="1:7" s="423" customFormat="1" ht="14.1" customHeight="1" x14ac:dyDescent="0.25">
      <c r="A327" s="405"/>
      <c r="B327" s="392"/>
      <c r="C327" s="405"/>
      <c r="D327" s="399"/>
      <c r="E327" s="417"/>
      <c r="F327" s="418"/>
      <c r="G327" s="422"/>
    </row>
    <row r="328" spans="1:7" ht="14.1" customHeight="1" x14ac:dyDescent="0.25">
      <c r="A328" s="1302"/>
      <c r="B328" s="1303"/>
      <c r="C328" s="1304"/>
      <c r="D328" s="1304"/>
      <c r="E328" s="1305"/>
      <c r="F328" s="1306"/>
    </row>
    <row r="329" spans="1:7" s="430" customFormat="1" ht="14.1" customHeight="1" thickBot="1" x14ac:dyDescent="0.3">
      <c r="A329" s="1307"/>
      <c r="B329" s="1308" t="s">
        <v>793</v>
      </c>
      <c r="C329" s="1309"/>
      <c r="D329" s="1309"/>
      <c r="E329" s="1310"/>
      <c r="F329" s="1311">
        <f>SUM(F293:F327)</f>
        <v>0</v>
      </c>
    </row>
    <row r="330" spans="1:7" ht="14.1" customHeight="1" thickTop="1" x14ac:dyDescent="0.25">
      <c r="A330" s="406"/>
      <c r="B330" s="431"/>
      <c r="C330" s="406"/>
      <c r="D330" s="406"/>
      <c r="E330" s="432"/>
      <c r="F330" s="433"/>
    </row>
    <row r="331" spans="1:7" ht="14.1" customHeight="1" thickBot="1" x14ac:dyDescent="0.3">
      <c r="A331" s="401"/>
      <c r="B331" s="402"/>
      <c r="C331" s="401"/>
      <c r="D331" s="401"/>
      <c r="E331" s="403"/>
      <c r="F331" s="404"/>
    </row>
    <row r="332" spans="1:7" ht="14.1" customHeight="1" thickTop="1" x14ac:dyDescent="0.25">
      <c r="A332" s="405" t="s">
        <v>642</v>
      </c>
      <c r="B332" s="406" t="s">
        <v>17</v>
      </c>
      <c r="C332" s="405" t="s">
        <v>643</v>
      </c>
      <c r="D332" s="406" t="s">
        <v>644</v>
      </c>
      <c r="E332" s="407" t="s">
        <v>645</v>
      </c>
      <c r="F332" s="408" t="s">
        <v>646</v>
      </c>
    </row>
    <row r="333" spans="1:7" ht="14.1" customHeight="1" x14ac:dyDescent="0.25">
      <c r="A333" s="409" t="s">
        <v>647</v>
      </c>
      <c r="B333" s="410"/>
      <c r="C333" s="409"/>
      <c r="D333" s="411"/>
      <c r="E333" s="412" t="s">
        <v>18</v>
      </c>
      <c r="F333" s="413" t="s">
        <v>18</v>
      </c>
    </row>
    <row r="334" spans="1:7" s="430" customFormat="1" ht="14.1" customHeight="1" x14ac:dyDescent="0.25">
      <c r="A334" s="503"/>
      <c r="B334" s="504" t="s">
        <v>794</v>
      </c>
      <c r="C334" s="501"/>
      <c r="D334" s="505"/>
      <c r="E334" s="502"/>
      <c r="F334" s="1324">
        <f>F329</f>
        <v>0</v>
      </c>
    </row>
    <row r="335" spans="1:7" ht="14.1" customHeight="1" x14ac:dyDescent="0.25">
      <c r="A335" s="478"/>
      <c r="B335" s="506"/>
      <c r="C335" s="406"/>
      <c r="D335" s="405"/>
      <c r="E335" s="415"/>
      <c r="F335" s="416"/>
    </row>
    <row r="336" spans="1:7" ht="14.1" customHeight="1" x14ac:dyDescent="0.25">
      <c r="A336" s="478" t="s">
        <v>20</v>
      </c>
      <c r="B336" s="506" t="s">
        <v>814</v>
      </c>
      <c r="C336" s="406"/>
      <c r="D336" s="405"/>
      <c r="E336" s="415"/>
      <c r="F336" s="416"/>
    </row>
    <row r="337" spans="1:6" ht="14.1" customHeight="1" x14ac:dyDescent="0.25">
      <c r="A337" s="478"/>
      <c r="B337" s="506" t="s">
        <v>815</v>
      </c>
      <c r="C337" s="406" t="s">
        <v>208</v>
      </c>
      <c r="D337" s="405">
        <v>4</v>
      </c>
      <c r="E337" s="927"/>
      <c r="F337" s="1325">
        <f>D337*E337</f>
        <v>0</v>
      </c>
    </row>
    <row r="338" spans="1:6" ht="14.1" customHeight="1" x14ac:dyDescent="0.25">
      <c r="A338" s="478"/>
      <c r="B338" s="506" t="s">
        <v>816</v>
      </c>
      <c r="C338" s="406"/>
      <c r="D338" s="405"/>
      <c r="E338" s="415"/>
      <c r="F338" s="255"/>
    </row>
    <row r="339" spans="1:6" ht="14.1" customHeight="1" x14ac:dyDescent="0.25">
      <c r="A339" s="478"/>
      <c r="B339" s="506" t="s">
        <v>817</v>
      </c>
      <c r="C339" s="406"/>
      <c r="D339" s="405"/>
      <c r="E339" s="415"/>
      <c r="F339" s="255"/>
    </row>
    <row r="340" spans="1:6" ht="14.1" customHeight="1" x14ac:dyDescent="0.25">
      <c r="A340" s="478"/>
      <c r="B340" s="506"/>
      <c r="C340" s="406"/>
      <c r="D340" s="405"/>
      <c r="E340" s="498"/>
      <c r="F340" s="255"/>
    </row>
    <row r="341" spans="1:6" ht="14.1" customHeight="1" x14ac:dyDescent="0.25">
      <c r="A341" s="478" t="s">
        <v>25</v>
      </c>
      <c r="B341" s="506" t="s">
        <v>818</v>
      </c>
      <c r="C341" s="406" t="s">
        <v>208</v>
      </c>
      <c r="D341" s="405">
        <v>5</v>
      </c>
      <c r="E341" s="927"/>
      <c r="F341" s="1325">
        <f t="shared" ref="F341:F368" si="4">D341*E341</f>
        <v>0</v>
      </c>
    </row>
    <row r="342" spans="1:6" ht="14.1" customHeight="1" x14ac:dyDescent="0.25">
      <c r="A342" s="478"/>
      <c r="B342" s="506"/>
      <c r="C342" s="406"/>
      <c r="D342" s="405"/>
      <c r="E342" s="415"/>
      <c r="F342" s="255"/>
    </row>
    <row r="343" spans="1:6" ht="14.1" customHeight="1" x14ac:dyDescent="0.25">
      <c r="A343" s="478" t="s">
        <v>28</v>
      </c>
      <c r="B343" s="506" t="s">
        <v>819</v>
      </c>
      <c r="C343" s="406"/>
      <c r="D343" s="405"/>
      <c r="E343" s="415"/>
      <c r="F343" s="255"/>
    </row>
    <row r="344" spans="1:6" ht="14.1" customHeight="1" x14ac:dyDescent="0.25">
      <c r="A344" s="478"/>
      <c r="B344" s="506" t="s">
        <v>820</v>
      </c>
      <c r="C344" s="406" t="s">
        <v>647</v>
      </c>
      <c r="D344" s="405">
        <v>2</v>
      </c>
      <c r="E344" s="927"/>
      <c r="F344" s="1325">
        <f t="shared" si="4"/>
        <v>0</v>
      </c>
    </row>
    <row r="345" spans="1:6" ht="14.1" customHeight="1" x14ac:dyDescent="0.25">
      <c r="A345" s="478"/>
      <c r="B345" s="506"/>
      <c r="C345" s="406"/>
      <c r="D345" s="405"/>
      <c r="E345" s="415"/>
      <c r="F345" s="255"/>
    </row>
    <row r="346" spans="1:6" ht="14.1" customHeight="1" x14ac:dyDescent="0.25">
      <c r="A346" s="478" t="s">
        <v>31</v>
      </c>
      <c r="B346" s="506" t="s">
        <v>821</v>
      </c>
      <c r="C346" s="406" t="s">
        <v>822</v>
      </c>
      <c r="D346" s="405">
        <v>1</v>
      </c>
      <c r="E346" s="927"/>
      <c r="F346" s="1325">
        <f t="shared" si="4"/>
        <v>0</v>
      </c>
    </row>
    <row r="347" spans="1:6" ht="14.1" customHeight="1" x14ac:dyDescent="0.25">
      <c r="A347" s="478"/>
      <c r="B347" s="507"/>
      <c r="C347" s="406"/>
      <c r="D347" s="405"/>
      <c r="E347" s="204"/>
      <c r="F347" s="255"/>
    </row>
    <row r="348" spans="1:6" ht="14.1" customHeight="1" x14ac:dyDescent="0.25">
      <c r="A348" s="478" t="s">
        <v>44</v>
      </c>
      <c r="B348" s="507" t="s">
        <v>823</v>
      </c>
      <c r="C348" s="406"/>
      <c r="D348" s="405"/>
      <c r="E348" s="204"/>
      <c r="F348" s="255"/>
    </row>
    <row r="349" spans="1:6" ht="14.1" customHeight="1" x14ac:dyDescent="0.25">
      <c r="A349" s="478"/>
      <c r="B349" s="507" t="s">
        <v>824</v>
      </c>
      <c r="C349" s="406" t="s">
        <v>487</v>
      </c>
      <c r="D349" s="405">
        <v>2</v>
      </c>
      <c r="E349" s="937"/>
      <c r="F349" s="1325">
        <f t="shared" si="4"/>
        <v>0</v>
      </c>
    </row>
    <row r="350" spans="1:6" ht="14.1" customHeight="1" x14ac:dyDescent="0.25">
      <c r="A350" s="478"/>
      <c r="B350" s="507" t="s">
        <v>825</v>
      </c>
      <c r="C350" s="406"/>
      <c r="D350" s="405"/>
      <c r="E350" s="204"/>
      <c r="F350" s="255"/>
    </row>
    <row r="351" spans="1:6" ht="14.1" customHeight="1" x14ac:dyDescent="0.25">
      <c r="A351" s="478"/>
      <c r="B351" s="507"/>
      <c r="C351" s="406"/>
      <c r="D351" s="405"/>
      <c r="E351" s="253"/>
      <c r="F351" s="255"/>
    </row>
    <row r="352" spans="1:6" ht="14.1" customHeight="1" x14ac:dyDescent="0.25">
      <c r="A352" s="478" t="s">
        <v>56</v>
      </c>
      <c r="B352" s="507" t="s">
        <v>826</v>
      </c>
      <c r="C352" s="406"/>
      <c r="D352" s="405"/>
      <c r="E352" s="204"/>
      <c r="F352" s="255"/>
    </row>
    <row r="353" spans="1:7" ht="14.1" customHeight="1" x14ac:dyDescent="0.25">
      <c r="A353" s="478"/>
      <c r="B353" s="507" t="s">
        <v>824</v>
      </c>
      <c r="C353" s="406" t="s">
        <v>487</v>
      </c>
      <c r="D353" s="405">
        <v>15</v>
      </c>
      <c r="E353" s="937"/>
      <c r="F353" s="1325">
        <f t="shared" si="4"/>
        <v>0</v>
      </c>
    </row>
    <row r="354" spans="1:7" ht="14.1" customHeight="1" x14ac:dyDescent="0.25">
      <c r="A354" s="478"/>
      <c r="B354" s="507" t="s">
        <v>827</v>
      </c>
      <c r="C354" s="406"/>
      <c r="D354" s="405"/>
      <c r="E354" s="204"/>
      <c r="F354" s="255"/>
    </row>
    <row r="355" spans="1:7" ht="14.1" customHeight="1" x14ac:dyDescent="0.25">
      <c r="A355" s="478"/>
      <c r="B355" s="507" t="s">
        <v>828</v>
      </c>
      <c r="C355" s="406"/>
      <c r="D355" s="405"/>
      <c r="E355" s="204"/>
      <c r="F355" s="255"/>
    </row>
    <row r="356" spans="1:7" ht="14.1" customHeight="1" x14ac:dyDescent="0.25">
      <c r="A356" s="478"/>
      <c r="B356" s="507"/>
      <c r="C356" s="406"/>
      <c r="D356" s="405"/>
      <c r="E356" s="204"/>
      <c r="F356" s="255"/>
    </row>
    <row r="357" spans="1:7" ht="14.1" customHeight="1" x14ac:dyDescent="0.25">
      <c r="A357" s="508" t="s">
        <v>60</v>
      </c>
      <c r="B357" s="509" t="s">
        <v>829</v>
      </c>
      <c r="C357" s="510" t="s">
        <v>260</v>
      </c>
      <c r="D357" s="405">
        <v>280</v>
      </c>
      <c r="E357" s="938"/>
      <c r="F357" s="1325">
        <f t="shared" si="4"/>
        <v>0</v>
      </c>
    </row>
    <row r="358" spans="1:7" ht="14.1" customHeight="1" x14ac:dyDescent="0.25">
      <c r="A358" s="508"/>
      <c r="B358" s="509" t="s">
        <v>830</v>
      </c>
      <c r="C358" s="510"/>
      <c r="D358" s="405"/>
      <c r="E358" s="205"/>
      <c r="F358" s="255"/>
    </row>
    <row r="359" spans="1:7" ht="14.1" customHeight="1" x14ac:dyDescent="0.25">
      <c r="A359" s="508"/>
      <c r="B359" s="509"/>
      <c r="C359" s="510"/>
      <c r="D359" s="405"/>
      <c r="E359" s="192"/>
      <c r="F359" s="255"/>
    </row>
    <row r="360" spans="1:7" s="423" customFormat="1" ht="14.1" customHeight="1" x14ac:dyDescent="0.25">
      <c r="A360" s="478" t="s">
        <v>455</v>
      </c>
      <c r="B360" s="506" t="s">
        <v>831</v>
      </c>
      <c r="C360" s="406" t="s">
        <v>208</v>
      </c>
      <c r="D360" s="405">
        <v>3</v>
      </c>
      <c r="E360" s="928"/>
      <c r="F360" s="1325">
        <f t="shared" si="4"/>
        <v>0</v>
      </c>
      <c r="G360" s="422"/>
    </row>
    <row r="361" spans="1:7" ht="14.1" customHeight="1" x14ac:dyDescent="0.25">
      <c r="A361" s="478"/>
      <c r="B361" s="506"/>
      <c r="C361" s="406"/>
      <c r="D361" s="405"/>
      <c r="E361" s="498"/>
      <c r="F361" s="255"/>
    </row>
    <row r="362" spans="1:7" ht="14.1" customHeight="1" x14ac:dyDescent="0.25">
      <c r="A362" s="478" t="s">
        <v>456</v>
      </c>
      <c r="B362" s="506" t="s">
        <v>832</v>
      </c>
      <c r="C362" s="406" t="s">
        <v>647</v>
      </c>
      <c r="D362" s="405">
        <v>1</v>
      </c>
      <c r="E362" s="932"/>
      <c r="F362" s="1325">
        <f t="shared" si="4"/>
        <v>0</v>
      </c>
    </row>
    <row r="363" spans="1:7" s="423" customFormat="1" ht="14.1" customHeight="1" x14ac:dyDescent="0.25">
      <c r="A363" s="478"/>
      <c r="B363" s="506"/>
      <c r="C363" s="406"/>
      <c r="D363" s="405"/>
      <c r="E363" s="511"/>
      <c r="F363" s="255"/>
      <c r="G363" s="422"/>
    </row>
    <row r="364" spans="1:7" s="423" customFormat="1" ht="14.1" customHeight="1" x14ac:dyDescent="0.25">
      <c r="A364" s="478" t="s">
        <v>457</v>
      </c>
      <c r="B364" s="506" t="s">
        <v>833</v>
      </c>
      <c r="C364" s="406" t="s">
        <v>208</v>
      </c>
      <c r="D364" s="405">
        <v>15</v>
      </c>
      <c r="E364" s="939"/>
      <c r="F364" s="1325">
        <f t="shared" si="4"/>
        <v>0</v>
      </c>
      <c r="G364" s="422"/>
    </row>
    <row r="365" spans="1:7" s="423" customFormat="1" ht="14.1" customHeight="1" x14ac:dyDescent="0.25">
      <c r="A365" s="478"/>
      <c r="B365" s="506"/>
      <c r="C365" s="406"/>
      <c r="D365" s="405"/>
      <c r="E365" s="511"/>
      <c r="F365" s="255"/>
      <c r="G365" s="422"/>
    </row>
    <row r="366" spans="1:7" s="423" customFormat="1" ht="14.1" customHeight="1" x14ac:dyDescent="0.25">
      <c r="A366" s="478" t="s">
        <v>458</v>
      </c>
      <c r="B366" s="506" t="s">
        <v>834</v>
      </c>
      <c r="C366" s="406" t="s">
        <v>208</v>
      </c>
      <c r="D366" s="405">
        <v>3</v>
      </c>
      <c r="E366" s="939"/>
      <c r="F366" s="1325">
        <f t="shared" si="4"/>
        <v>0</v>
      </c>
      <c r="G366" s="422"/>
    </row>
    <row r="367" spans="1:7" s="423" customFormat="1" ht="14.1" customHeight="1" x14ac:dyDescent="0.25">
      <c r="A367" s="478"/>
      <c r="B367" s="506"/>
      <c r="C367" s="406"/>
      <c r="D367" s="405"/>
      <c r="E367" s="512"/>
      <c r="F367" s="255"/>
      <c r="G367" s="422"/>
    </row>
    <row r="368" spans="1:7" s="423" customFormat="1" ht="14.1" customHeight="1" x14ac:dyDescent="0.25">
      <c r="A368" s="478" t="s">
        <v>459</v>
      </c>
      <c r="B368" s="506" t="s">
        <v>835</v>
      </c>
      <c r="C368" s="406" t="s">
        <v>208</v>
      </c>
      <c r="D368" s="405">
        <v>1</v>
      </c>
      <c r="E368" s="939"/>
      <c r="F368" s="1325">
        <f t="shared" si="4"/>
        <v>0</v>
      </c>
      <c r="G368" s="422"/>
    </row>
    <row r="369" spans="1:6" ht="14.1" customHeight="1" x14ac:dyDescent="0.25">
      <c r="A369" s="478"/>
      <c r="B369" s="513"/>
      <c r="C369" s="406"/>
      <c r="D369" s="409"/>
      <c r="E369" s="498"/>
      <c r="F369" s="416"/>
    </row>
    <row r="370" spans="1:6" ht="14.1" customHeight="1" x14ac:dyDescent="0.25">
      <c r="A370" s="1302"/>
      <c r="B370" s="1303"/>
      <c r="C370" s="1304"/>
      <c r="D370" s="1304"/>
      <c r="E370" s="1305"/>
      <c r="F370" s="1306"/>
    </row>
    <row r="371" spans="1:6" s="430" customFormat="1" ht="14.1" customHeight="1" thickBot="1" x14ac:dyDescent="0.3">
      <c r="A371" s="1307"/>
      <c r="B371" s="1308" t="s">
        <v>767</v>
      </c>
      <c r="C371" s="1309"/>
      <c r="D371" s="1309"/>
      <c r="E371" s="1310"/>
      <c r="F371" s="1311">
        <f>SUM(F334:F369)</f>
        <v>0</v>
      </c>
    </row>
    <row r="372" spans="1:6" ht="14.1" customHeight="1" thickTop="1" x14ac:dyDescent="0.25">
      <c r="A372" s="406"/>
      <c r="B372" s="431"/>
      <c r="C372" s="406"/>
      <c r="D372" s="406"/>
      <c r="E372" s="432"/>
      <c r="F372" s="433"/>
    </row>
    <row r="373" spans="1:6" ht="14.1" customHeight="1" thickBot="1" x14ac:dyDescent="0.3">
      <c r="A373" s="401"/>
      <c r="B373" s="402"/>
      <c r="C373" s="401"/>
      <c r="D373" s="401"/>
      <c r="E373" s="403"/>
      <c r="F373" s="404"/>
    </row>
    <row r="374" spans="1:6" ht="14.1" customHeight="1" thickTop="1" x14ac:dyDescent="0.25">
      <c r="A374" s="405" t="s">
        <v>642</v>
      </c>
      <c r="B374" s="406" t="s">
        <v>17</v>
      </c>
      <c r="C374" s="405" t="s">
        <v>643</v>
      </c>
      <c r="D374" s="406" t="s">
        <v>644</v>
      </c>
      <c r="E374" s="514" t="s">
        <v>645</v>
      </c>
      <c r="F374" s="515" t="s">
        <v>646</v>
      </c>
    </row>
    <row r="375" spans="1:6" ht="14.1" customHeight="1" x14ac:dyDescent="0.25">
      <c r="A375" s="409" t="s">
        <v>647</v>
      </c>
      <c r="B375" s="410"/>
      <c r="C375" s="409"/>
      <c r="D375" s="411"/>
      <c r="E375" s="516" t="s">
        <v>18</v>
      </c>
      <c r="F375" s="517" t="s">
        <v>18</v>
      </c>
    </row>
    <row r="376" spans="1:6" ht="14.1" customHeight="1" x14ac:dyDescent="0.25">
      <c r="A376" s="478"/>
      <c r="B376" s="518"/>
      <c r="C376" s="485"/>
      <c r="D376" s="405"/>
      <c r="E376" s="494"/>
      <c r="F376" s="519"/>
    </row>
    <row r="377" spans="1:6" ht="14.1" customHeight="1" x14ac:dyDescent="0.25">
      <c r="A377" s="478"/>
      <c r="B377" s="520" t="s">
        <v>836</v>
      </c>
      <c r="C377" s="507"/>
      <c r="D377" s="406"/>
      <c r="E377" s="496"/>
      <c r="F377" s="521"/>
    </row>
    <row r="378" spans="1:6" ht="14.1" customHeight="1" x14ac:dyDescent="0.25">
      <c r="A378" s="478" t="s">
        <v>20</v>
      </c>
      <c r="B378" s="507" t="s">
        <v>837</v>
      </c>
      <c r="C378" s="405"/>
      <c r="D378" s="399"/>
      <c r="E378" s="496"/>
      <c r="F378" s="497"/>
    </row>
    <row r="379" spans="1:6" ht="14.1" customHeight="1" x14ac:dyDescent="0.25">
      <c r="A379" s="478"/>
      <c r="B379" s="506" t="s">
        <v>838</v>
      </c>
      <c r="C379" s="405"/>
      <c r="D379" s="399"/>
      <c r="E379" s="496"/>
      <c r="F379" s="497"/>
    </row>
    <row r="380" spans="1:6" ht="14.1" customHeight="1" x14ac:dyDescent="0.25">
      <c r="A380" s="478"/>
      <c r="B380" s="506" t="s">
        <v>839</v>
      </c>
      <c r="C380" s="405"/>
      <c r="D380" s="399"/>
      <c r="E380" s="496"/>
      <c r="F380" s="497"/>
    </row>
    <row r="381" spans="1:6" ht="14.1" customHeight="1" x14ac:dyDescent="0.25">
      <c r="A381" s="478"/>
      <c r="B381" s="506" t="s">
        <v>840</v>
      </c>
      <c r="C381" s="405"/>
      <c r="D381" s="399"/>
      <c r="E381" s="496"/>
      <c r="F381" s="497"/>
    </row>
    <row r="382" spans="1:6" ht="14.1" customHeight="1" x14ac:dyDescent="0.25">
      <c r="A382" s="478"/>
      <c r="B382" s="506"/>
      <c r="C382" s="405"/>
      <c r="D382" s="399"/>
      <c r="E382" s="496"/>
      <c r="F382" s="497"/>
    </row>
    <row r="383" spans="1:6" ht="14.1" customHeight="1" x14ac:dyDescent="0.25">
      <c r="A383" s="478"/>
      <c r="B383" s="522" t="s">
        <v>841</v>
      </c>
      <c r="C383" s="405"/>
      <c r="D383" s="399"/>
      <c r="E383" s="496"/>
      <c r="F383" s="497"/>
    </row>
    <row r="384" spans="1:6" ht="14.1" customHeight="1" x14ac:dyDescent="0.25">
      <c r="A384" s="478"/>
      <c r="B384" s="523" t="s">
        <v>842</v>
      </c>
      <c r="C384" s="405"/>
      <c r="D384" s="399"/>
      <c r="E384" s="496"/>
      <c r="F384" s="497"/>
    </row>
    <row r="385" spans="1:6" ht="14.1" customHeight="1" x14ac:dyDescent="0.25">
      <c r="A385" s="478"/>
      <c r="B385" s="523" t="s">
        <v>843</v>
      </c>
      <c r="C385" s="405"/>
      <c r="D385" s="399"/>
      <c r="E385" s="496"/>
      <c r="F385" s="497"/>
    </row>
    <row r="386" spans="1:6" ht="14.1" customHeight="1" x14ac:dyDescent="0.25">
      <c r="A386" s="478"/>
      <c r="B386" s="523" t="s">
        <v>844</v>
      </c>
      <c r="C386" s="405"/>
      <c r="D386" s="399"/>
      <c r="E386" s="496"/>
      <c r="F386" s="497"/>
    </row>
    <row r="387" spans="1:6" ht="14.1" customHeight="1" x14ac:dyDescent="0.25">
      <c r="A387" s="478"/>
      <c r="B387" s="523" t="s">
        <v>845</v>
      </c>
      <c r="C387" s="405"/>
      <c r="D387" s="399"/>
      <c r="E387" s="496"/>
      <c r="F387" s="497"/>
    </row>
    <row r="388" spans="1:6" ht="14.1" customHeight="1" x14ac:dyDescent="0.25">
      <c r="A388" s="478"/>
      <c r="B388" s="523" t="s">
        <v>846</v>
      </c>
      <c r="C388" s="405"/>
      <c r="D388" s="399"/>
      <c r="E388" s="496"/>
      <c r="F388" s="497"/>
    </row>
    <row r="389" spans="1:6" ht="14.1" customHeight="1" x14ac:dyDescent="0.25">
      <c r="A389" s="478"/>
      <c r="B389" s="523" t="s">
        <v>847</v>
      </c>
      <c r="C389" s="405"/>
      <c r="D389" s="399"/>
      <c r="E389" s="496"/>
      <c r="F389" s="497"/>
    </row>
    <row r="390" spans="1:6" ht="14.1" customHeight="1" x14ac:dyDescent="0.25">
      <c r="A390" s="478"/>
      <c r="B390" s="523" t="s">
        <v>848</v>
      </c>
      <c r="C390" s="405"/>
      <c r="D390" s="399"/>
      <c r="E390" s="496"/>
      <c r="F390" s="497"/>
    </row>
    <row r="391" spans="1:6" ht="14.1" customHeight="1" x14ac:dyDescent="0.25">
      <c r="A391" s="478"/>
      <c r="B391" s="523" t="s">
        <v>849</v>
      </c>
      <c r="C391" s="405"/>
      <c r="D391" s="399"/>
      <c r="E391" s="496"/>
      <c r="F391" s="497"/>
    </row>
    <row r="392" spans="1:6" ht="14.1" customHeight="1" x14ac:dyDescent="0.25">
      <c r="A392" s="478"/>
      <c r="B392" s="523" t="s">
        <v>850</v>
      </c>
      <c r="C392" s="405"/>
      <c r="D392" s="399"/>
      <c r="E392" s="496"/>
      <c r="F392" s="497"/>
    </row>
    <row r="393" spans="1:6" ht="14.1" customHeight="1" x14ac:dyDescent="0.25">
      <c r="A393" s="478"/>
      <c r="B393" s="523" t="s">
        <v>851</v>
      </c>
      <c r="C393" s="405"/>
      <c r="D393" s="399"/>
      <c r="E393" s="496"/>
      <c r="F393" s="497"/>
    </row>
    <row r="394" spans="1:6" ht="14.1" customHeight="1" x14ac:dyDescent="0.25">
      <c r="A394" s="478"/>
      <c r="B394" s="523" t="s">
        <v>852</v>
      </c>
      <c r="C394" s="405"/>
      <c r="D394" s="399"/>
      <c r="E394" s="496"/>
      <c r="F394" s="497"/>
    </row>
    <row r="395" spans="1:6" ht="14.1" customHeight="1" x14ac:dyDescent="0.25">
      <c r="A395" s="478"/>
      <c r="B395" s="523" t="s">
        <v>853</v>
      </c>
      <c r="C395" s="405"/>
      <c r="D395" s="399"/>
      <c r="E395" s="496"/>
      <c r="F395" s="497"/>
    </row>
    <row r="396" spans="1:6" ht="14.1" customHeight="1" x14ac:dyDescent="0.25">
      <c r="A396" s="478"/>
      <c r="B396" s="523" t="s">
        <v>854</v>
      </c>
      <c r="C396" s="405"/>
      <c r="D396" s="399"/>
      <c r="E396" s="496"/>
      <c r="F396" s="497"/>
    </row>
    <row r="397" spans="1:6" ht="14.1" customHeight="1" x14ac:dyDescent="0.25">
      <c r="A397" s="478"/>
      <c r="B397" s="523" t="s">
        <v>855</v>
      </c>
      <c r="C397" s="405"/>
      <c r="D397" s="399"/>
      <c r="E397" s="496"/>
      <c r="F397" s="497"/>
    </row>
    <row r="398" spans="1:6" ht="14.1" customHeight="1" x14ac:dyDescent="0.25">
      <c r="A398" s="478"/>
      <c r="B398" s="523" t="s">
        <v>856</v>
      </c>
      <c r="C398" s="405"/>
      <c r="D398" s="399"/>
      <c r="E398" s="496"/>
      <c r="F398" s="497"/>
    </row>
    <row r="399" spans="1:6" ht="14.1" customHeight="1" x14ac:dyDescent="0.25">
      <c r="A399" s="478"/>
      <c r="B399" s="523" t="s">
        <v>857</v>
      </c>
      <c r="C399" s="405"/>
      <c r="D399" s="399"/>
      <c r="E399" s="524"/>
      <c r="F399" s="497"/>
    </row>
    <row r="400" spans="1:6" ht="14.1" customHeight="1" x14ac:dyDescent="0.25">
      <c r="A400" s="478"/>
      <c r="B400" s="523" t="s">
        <v>858</v>
      </c>
      <c r="C400" s="405"/>
      <c r="D400" s="399"/>
      <c r="E400" s="524"/>
      <c r="F400" s="497"/>
    </row>
    <row r="401" spans="1:9" ht="14.1" customHeight="1" x14ac:dyDescent="0.25">
      <c r="A401" s="478"/>
      <c r="B401" s="507" t="s">
        <v>859</v>
      </c>
      <c r="C401" s="405" t="s">
        <v>860</v>
      </c>
      <c r="D401" s="399">
        <v>1</v>
      </c>
      <c r="E401" s="940"/>
      <c r="F401" s="1323">
        <f>D401*E401</f>
        <v>0</v>
      </c>
    </row>
    <row r="402" spans="1:9" s="355" customFormat="1" ht="14.1" customHeight="1" x14ac:dyDescent="0.25">
      <c r="A402" s="478"/>
      <c r="B402" s="507"/>
      <c r="C402" s="405"/>
      <c r="D402" s="478"/>
      <c r="E402" s="498"/>
      <c r="F402" s="525"/>
      <c r="H402" s="526"/>
      <c r="I402" s="526"/>
    </row>
    <row r="403" spans="1:9" s="355" customFormat="1" ht="14.1" customHeight="1" x14ac:dyDescent="0.25">
      <c r="A403" s="478" t="s">
        <v>25</v>
      </c>
      <c r="B403" s="507" t="s">
        <v>861</v>
      </c>
      <c r="C403" s="405" t="s">
        <v>860</v>
      </c>
      <c r="D403" s="399">
        <v>2</v>
      </c>
      <c r="E403" s="932"/>
      <c r="F403" s="1323">
        <f t="shared" ref="F403" si="5">D403*E403</f>
        <v>0</v>
      </c>
      <c r="H403" s="526"/>
      <c r="I403" s="526"/>
    </row>
    <row r="404" spans="1:9" s="355" customFormat="1" ht="14.1" customHeight="1" x14ac:dyDescent="0.25">
      <c r="A404" s="478"/>
      <c r="B404" s="507"/>
      <c r="C404" s="405"/>
      <c r="D404" s="406"/>
      <c r="E404" s="498"/>
      <c r="F404" s="525"/>
      <c r="H404" s="526"/>
      <c r="I404" s="526"/>
    </row>
    <row r="405" spans="1:9" s="355" customFormat="1" ht="14.1" customHeight="1" x14ac:dyDescent="0.25">
      <c r="A405" s="478" t="s">
        <v>28</v>
      </c>
      <c r="B405" s="507" t="s">
        <v>862</v>
      </c>
      <c r="C405" s="405" t="s">
        <v>208</v>
      </c>
      <c r="D405" s="406">
        <v>15</v>
      </c>
      <c r="E405" s="932"/>
      <c r="F405" s="1323">
        <f t="shared" ref="F405" si="6">D405*E405</f>
        <v>0</v>
      </c>
      <c r="H405" s="526"/>
      <c r="I405" s="526"/>
    </row>
    <row r="406" spans="1:9" s="355" customFormat="1" ht="14.1" customHeight="1" x14ac:dyDescent="0.25">
      <c r="A406" s="478"/>
      <c r="B406" s="507" t="s">
        <v>863</v>
      </c>
      <c r="C406" s="405"/>
      <c r="D406" s="406"/>
      <c r="E406" s="498"/>
      <c r="F406" s="525"/>
      <c r="H406" s="526"/>
      <c r="I406" s="526"/>
    </row>
    <row r="407" spans="1:9" s="447" customFormat="1" ht="14.1" customHeight="1" x14ac:dyDescent="0.25">
      <c r="A407" s="471"/>
      <c r="B407" s="527"/>
      <c r="C407" s="527"/>
      <c r="D407" s="528"/>
      <c r="E407" s="465"/>
      <c r="F407" s="497"/>
      <c r="H407" s="529"/>
      <c r="I407" s="529"/>
    </row>
    <row r="408" spans="1:9" s="355" customFormat="1" ht="14.1" customHeight="1" x14ac:dyDescent="0.25">
      <c r="A408" s="478" t="s">
        <v>31</v>
      </c>
      <c r="B408" s="507" t="s">
        <v>864</v>
      </c>
      <c r="C408" s="405" t="s">
        <v>208</v>
      </c>
      <c r="D408" s="406">
        <v>2</v>
      </c>
      <c r="E408" s="932"/>
      <c r="F408" s="1326">
        <f>D408*E408</f>
        <v>0</v>
      </c>
      <c r="H408" s="526"/>
      <c r="I408" s="526"/>
    </row>
    <row r="409" spans="1:9" s="355" customFormat="1" ht="14.1" customHeight="1" x14ac:dyDescent="0.25">
      <c r="A409" s="478"/>
      <c r="B409" s="507" t="s">
        <v>865</v>
      </c>
      <c r="C409" s="405"/>
      <c r="D409" s="406"/>
      <c r="E409" s="498"/>
      <c r="F409" s="497"/>
      <c r="H409" s="526"/>
      <c r="I409" s="526"/>
    </row>
    <row r="410" spans="1:9" s="355" customFormat="1" ht="14.1" customHeight="1" x14ac:dyDescent="0.25">
      <c r="A410" s="478"/>
      <c r="B410" s="507"/>
      <c r="C410" s="405"/>
      <c r="D410" s="406"/>
      <c r="E410" s="498"/>
      <c r="F410" s="525"/>
      <c r="H410" s="526"/>
      <c r="I410" s="526"/>
    </row>
    <row r="411" spans="1:9" s="447" customFormat="1" ht="14.1" customHeight="1" x14ac:dyDescent="0.25">
      <c r="A411" s="471" t="s">
        <v>44</v>
      </c>
      <c r="B411" s="527" t="s">
        <v>866</v>
      </c>
      <c r="C411" s="438" t="s">
        <v>16</v>
      </c>
      <c r="D411" s="439">
        <v>2</v>
      </c>
      <c r="E411" s="939"/>
      <c r="F411" s="1323">
        <f t="shared" ref="F411" si="7">D411*E411</f>
        <v>0</v>
      </c>
      <c r="H411" s="529"/>
      <c r="I411" s="529"/>
    </row>
    <row r="412" spans="1:9" s="447" customFormat="1" ht="14.1" customHeight="1" x14ac:dyDescent="0.25">
      <c r="A412" s="471"/>
      <c r="B412" s="527" t="s">
        <v>867</v>
      </c>
      <c r="C412" s="438"/>
      <c r="D412" s="439"/>
      <c r="E412" s="530"/>
      <c r="F412" s="473"/>
      <c r="H412" s="529"/>
      <c r="I412" s="529"/>
    </row>
    <row r="413" spans="1:9" s="355" customFormat="1" ht="14.1" customHeight="1" x14ac:dyDescent="0.25">
      <c r="A413" s="478"/>
      <c r="B413" s="507"/>
      <c r="C413" s="405"/>
      <c r="D413" s="406"/>
      <c r="E413" s="498"/>
      <c r="F413" s="525"/>
      <c r="H413" s="526"/>
      <c r="I413" s="526"/>
    </row>
    <row r="414" spans="1:9" ht="14.1" customHeight="1" x14ac:dyDescent="0.25">
      <c r="A414" s="478" t="s">
        <v>56</v>
      </c>
      <c r="B414" s="507" t="s">
        <v>868</v>
      </c>
      <c r="C414" s="405"/>
      <c r="D414" s="399"/>
      <c r="E414" s="496"/>
      <c r="F414" s="497"/>
    </row>
    <row r="415" spans="1:9" ht="14.1" customHeight="1" x14ac:dyDescent="0.25">
      <c r="A415" s="478"/>
      <c r="B415" s="507" t="s">
        <v>869</v>
      </c>
      <c r="C415" s="405" t="s">
        <v>16</v>
      </c>
      <c r="D415" s="405" t="s">
        <v>16</v>
      </c>
      <c r="E415" s="496"/>
      <c r="F415" s="941">
        <v>0</v>
      </c>
    </row>
    <row r="416" spans="1:9" ht="14.1" customHeight="1" x14ac:dyDescent="0.25">
      <c r="A416" s="478"/>
      <c r="B416" s="507"/>
      <c r="C416" s="405"/>
      <c r="D416" s="406"/>
      <c r="E416" s="496"/>
      <c r="F416" s="497"/>
    </row>
    <row r="417" spans="1:6" ht="14.1" customHeight="1" x14ac:dyDescent="0.25">
      <c r="A417" s="478"/>
      <c r="B417" s="531" t="s">
        <v>870</v>
      </c>
      <c r="C417" s="405"/>
      <c r="D417" s="399"/>
      <c r="E417" s="496"/>
      <c r="F417" s="532"/>
    </row>
    <row r="418" spans="1:6" ht="14.1" customHeight="1" x14ac:dyDescent="0.25">
      <c r="A418" s="478"/>
      <c r="B418" s="531" t="s">
        <v>871</v>
      </c>
      <c r="C418" s="405"/>
      <c r="D418" s="399"/>
      <c r="E418" s="496"/>
      <c r="F418" s="532"/>
    </row>
    <row r="419" spans="1:6" ht="14.1" customHeight="1" x14ac:dyDescent="0.25">
      <c r="A419" s="478"/>
      <c r="B419" s="533"/>
      <c r="C419" s="507"/>
      <c r="D419" s="406"/>
      <c r="E419" s="496"/>
      <c r="F419" s="521"/>
    </row>
    <row r="420" spans="1:6" ht="14.1" customHeight="1" x14ac:dyDescent="0.25">
      <c r="A420" s="1302"/>
      <c r="B420" s="1303"/>
      <c r="C420" s="1302"/>
      <c r="D420" s="1304"/>
      <c r="E420" s="1327"/>
      <c r="F420" s="1328"/>
    </row>
    <row r="421" spans="1:6" s="430" customFormat="1" ht="14.1" customHeight="1" thickBot="1" x14ac:dyDescent="0.3">
      <c r="A421" s="1307"/>
      <c r="B421" s="1308" t="s">
        <v>767</v>
      </c>
      <c r="C421" s="1307"/>
      <c r="D421" s="1309"/>
      <c r="E421" s="1329"/>
      <c r="F421" s="1330">
        <f>SUM(F376:F419)</f>
        <v>0</v>
      </c>
    </row>
    <row r="422" spans="1:6" ht="14.1" customHeight="1" thickTop="1" x14ac:dyDescent="0.25">
      <c r="A422" s="406"/>
      <c r="B422" s="431"/>
      <c r="C422" s="406"/>
      <c r="D422" s="406"/>
      <c r="E422" s="536"/>
      <c r="F422" s="537"/>
    </row>
    <row r="423" spans="1:6" ht="14.1" customHeight="1" thickBot="1" x14ac:dyDescent="0.3">
      <c r="A423" s="401"/>
      <c r="B423" s="428"/>
      <c r="C423" s="538"/>
      <c r="D423" s="538"/>
      <c r="E423" s="539"/>
      <c r="F423" s="540"/>
    </row>
    <row r="424" spans="1:6" ht="14.1" customHeight="1" thickTop="1" x14ac:dyDescent="0.25">
      <c r="A424" s="405" t="s">
        <v>642</v>
      </c>
      <c r="B424" s="406" t="s">
        <v>17</v>
      </c>
      <c r="C424" s="405" t="s">
        <v>643</v>
      </c>
      <c r="D424" s="406" t="s">
        <v>644</v>
      </c>
      <c r="E424" s="541" t="s">
        <v>645</v>
      </c>
      <c r="F424" s="542" t="s">
        <v>646</v>
      </c>
    </row>
    <row r="425" spans="1:6" ht="14.1" customHeight="1" x14ac:dyDescent="0.25">
      <c r="A425" s="409" t="s">
        <v>647</v>
      </c>
      <c r="B425" s="411"/>
      <c r="C425" s="409"/>
      <c r="D425" s="411"/>
      <c r="E425" s="543" t="s">
        <v>18</v>
      </c>
      <c r="F425" s="544" t="s">
        <v>18</v>
      </c>
    </row>
    <row r="426" spans="1:6" ht="14.1" customHeight="1" x14ac:dyDescent="0.25">
      <c r="A426" s="405"/>
      <c r="B426" s="391" t="s">
        <v>872</v>
      </c>
      <c r="C426" s="405"/>
      <c r="D426" s="406"/>
      <c r="E426" s="512"/>
      <c r="F426" s="521"/>
    </row>
    <row r="427" spans="1:6" ht="14.1" customHeight="1" x14ac:dyDescent="0.25">
      <c r="A427" s="405" t="s">
        <v>20</v>
      </c>
      <c r="B427" s="545" t="s">
        <v>873</v>
      </c>
      <c r="C427" s="405"/>
      <c r="D427" s="399"/>
      <c r="E427" s="512"/>
      <c r="F427" s="521"/>
    </row>
    <row r="428" spans="1:6" ht="14.1" customHeight="1" x14ac:dyDescent="0.25">
      <c r="A428" s="405"/>
      <c r="B428" s="392" t="s">
        <v>874</v>
      </c>
      <c r="C428" s="405"/>
      <c r="D428" s="399"/>
      <c r="E428" s="512"/>
      <c r="F428" s="521"/>
    </row>
    <row r="429" spans="1:6" ht="14.1" customHeight="1" x14ac:dyDescent="0.25">
      <c r="A429" s="405"/>
      <c r="B429" s="392" t="s">
        <v>875</v>
      </c>
      <c r="C429" s="405"/>
      <c r="D429" s="399"/>
      <c r="E429" s="512"/>
      <c r="F429" s="521"/>
    </row>
    <row r="430" spans="1:6" ht="14.1" customHeight="1" x14ac:dyDescent="0.25">
      <c r="A430" s="405"/>
      <c r="C430" s="405"/>
      <c r="D430" s="399"/>
      <c r="E430" s="512"/>
      <c r="F430" s="521"/>
    </row>
    <row r="431" spans="1:6" ht="14.1" customHeight="1" x14ac:dyDescent="0.25">
      <c r="A431" s="405"/>
      <c r="B431" s="546" t="s">
        <v>876</v>
      </c>
      <c r="C431" s="405"/>
      <c r="D431" s="399"/>
      <c r="E431" s="512"/>
      <c r="F431" s="521"/>
    </row>
    <row r="432" spans="1:6" ht="14.1" customHeight="1" x14ac:dyDescent="0.25">
      <c r="A432" s="405"/>
      <c r="B432" s="392" t="s">
        <v>877</v>
      </c>
      <c r="C432" s="405"/>
      <c r="D432" s="399"/>
      <c r="E432" s="512"/>
      <c r="F432" s="521"/>
    </row>
    <row r="433" spans="1:6" ht="14.1" customHeight="1" x14ac:dyDescent="0.25">
      <c r="A433" s="405"/>
      <c r="B433" s="392" t="s">
        <v>878</v>
      </c>
      <c r="C433" s="405"/>
      <c r="D433" s="399"/>
      <c r="E433" s="512"/>
      <c r="F433" s="521"/>
    </row>
    <row r="434" spans="1:6" ht="14.1" customHeight="1" x14ac:dyDescent="0.25">
      <c r="A434" s="405"/>
      <c r="B434" s="392" t="s">
        <v>879</v>
      </c>
      <c r="C434" s="405"/>
      <c r="D434" s="399"/>
      <c r="E434" s="512"/>
      <c r="F434" s="521"/>
    </row>
    <row r="435" spans="1:6" ht="14.1" customHeight="1" x14ac:dyDescent="0.25">
      <c r="A435" s="405"/>
      <c r="B435" s="392" t="s">
        <v>880</v>
      </c>
      <c r="C435" s="405"/>
      <c r="D435" s="399"/>
      <c r="E435" s="512"/>
      <c r="F435" s="521"/>
    </row>
    <row r="436" spans="1:6" ht="14.1" customHeight="1" x14ac:dyDescent="0.25">
      <c r="A436" s="405"/>
      <c r="B436" s="392" t="s">
        <v>881</v>
      </c>
      <c r="C436" s="405"/>
      <c r="D436" s="399"/>
      <c r="E436" s="512"/>
      <c r="F436" s="521"/>
    </row>
    <row r="437" spans="1:6" ht="14.1" customHeight="1" x14ac:dyDescent="0.25">
      <c r="A437" s="405"/>
      <c r="B437" s="392" t="s">
        <v>882</v>
      </c>
      <c r="C437" s="405"/>
      <c r="D437" s="399"/>
      <c r="E437" s="512"/>
      <c r="F437" s="521"/>
    </row>
    <row r="438" spans="1:6" ht="14.1" customHeight="1" x14ac:dyDescent="0.25">
      <c r="A438" s="405"/>
      <c r="B438" s="392" t="s">
        <v>883</v>
      </c>
      <c r="C438" s="405"/>
      <c r="D438" s="399"/>
      <c r="E438" s="512"/>
      <c r="F438" s="521"/>
    </row>
    <row r="439" spans="1:6" ht="14.1" customHeight="1" x14ac:dyDescent="0.25">
      <c r="A439" s="405"/>
      <c r="B439" s="392" t="s">
        <v>884</v>
      </c>
      <c r="C439" s="405"/>
      <c r="D439" s="399"/>
      <c r="E439" s="512"/>
      <c r="F439" s="521"/>
    </row>
    <row r="440" spans="1:6" ht="14.1" customHeight="1" x14ac:dyDescent="0.25">
      <c r="A440" s="405"/>
      <c r="B440" s="392" t="s">
        <v>885</v>
      </c>
      <c r="C440" s="405"/>
      <c r="D440" s="399"/>
      <c r="E440" s="512"/>
      <c r="F440" s="521"/>
    </row>
    <row r="441" spans="1:6" ht="14.1" customHeight="1" x14ac:dyDescent="0.25">
      <c r="A441" s="405"/>
      <c r="B441" s="392" t="s">
        <v>886</v>
      </c>
      <c r="C441" s="405"/>
      <c r="D441" s="399"/>
      <c r="E441" s="512"/>
      <c r="F441" s="521"/>
    </row>
    <row r="442" spans="1:6" ht="14.1" customHeight="1" x14ac:dyDescent="0.25">
      <c r="A442" s="405"/>
      <c r="B442" s="392" t="s">
        <v>887</v>
      </c>
      <c r="C442" s="405"/>
      <c r="D442" s="399"/>
      <c r="E442" s="512"/>
      <c r="F442" s="521"/>
    </row>
    <row r="443" spans="1:6" ht="14.1" customHeight="1" x14ac:dyDescent="0.25">
      <c r="A443" s="405"/>
      <c r="B443" s="392" t="s">
        <v>888</v>
      </c>
      <c r="C443" s="405" t="s">
        <v>208</v>
      </c>
      <c r="D443" s="399">
        <v>1</v>
      </c>
      <c r="E443" s="933"/>
      <c r="F443" s="1312">
        <f>D443*E443</f>
        <v>0</v>
      </c>
    </row>
    <row r="444" spans="1:6" ht="14.1" customHeight="1" x14ac:dyDescent="0.25">
      <c r="A444" s="405"/>
      <c r="B444" s="392" t="s">
        <v>889</v>
      </c>
      <c r="C444" s="405"/>
      <c r="D444" s="399"/>
      <c r="E444" s="512"/>
      <c r="F444" s="521"/>
    </row>
    <row r="445" spans="1:6" ht="14.1" customHeight="1" x14ac:dyDescent="0.25">
      <c r="A445" s="405"/>
      <c r="B445" s="392" t="s">
        <v>890</v>
      </c>
      <c r="C445" s="405"/>
      <c r="D445" s="399"/>
      <c r="E445" s="512"/>
      <c r="F445" s="521"/>
    </row>
    <row r="446" spans="1:6" ht="14.1" customHeight="1" x14ac:dyDescent="0.25">
      <c r="A446" s="405"/>
      <c r="B446" s="392" t="s">
        <v>891</v>
      </c>
      <c r="C446" s="405"/>
      <c r="D446" s="399"/>
      <c r="E446" s="512"/>
      <c r="F446" s="521"/>
    </row>
    <row r="447" spans="1:6" ht="14.1" customHeight="1" x14ac:dyDescent="0.25">
      <c r="A447" s="405"/>
      <c r="B447" s="392" t="s">
        <v>892</v>
      </c>
      <c r="C447" s="405"/>
      <c r="D447" s="399"/>
      <c r="E447" s="512"/>
      <c r="F447" s="521"/>
    </row>
    <row r="448" spans="1:6" ht="14.1" customHeight="1" x14ac:dyDescent="0.25">
      <c r="A448" s="405"/>
      <c r="C448" s="405"/>
      <c r="D448" s="399"/>
      <c r="E448" s="512"/>
      <c r="F448" s="521"/>
    </row>
    <row r="449" spans="1:6" ht="14.1" customHeight="1" x14ac:dyDescent="0.25">
      <c r="A449" s="405" t="s">
        <v>25</v>
      </c>
      <c r="B449" s="392" t="s">
        <v>893</v>
      </c>
      <c r="C449" s="405" t="s">
        <v>208</v>
      </c>
      <c r="D449" s="399">
        <v>1</v>
      </c>
      <c r="E449" s="933"/>
      <c r="F449" s="1312">
        <f>D449*E449</f>
        <v>0</v>
      </c>
    </row>
    <row r="450" spans="1:6" ht="14.1" customHeight="1" x14ac:dyDescent="0.25">
      <c r="A450" s="405"/>
      <c r="C450" s="405"/>
      <c r="D450" s="399"/>
      <c r="E450" s="512"/>
      <c r="F450" s="521"/>
    </row>
    <row r="451" spans="1:6" ht="14.1" customHeight="1" x14ac:dyDescent="0.25">
      <c r="A451" s="405" t="s">
        <v>28</v>
      </c>
      <c r="B451" s="392" t="s">
        <v>894</v>
      </c>
      <c r="C451" s="405" t="s">
        <v>208</v>
      </c>
      <c r="D451" s="399">
        <v>2</v>
      </c>
      <c r="E451" s="933"/>
      <c r="F451" s="1312">
        <f t="shared" ref="F451" si="8">D451*E451</f>
        <v>0</v>
      </c>
    </row>
    <row r="452" spans="1:6" ht="14.1" customHeight="1" x14ac:dyDescent="0.25">
      <c r="A452" s="405"/>
      <c r="B452" s="355"/>
      <c r="C452" s="405"/>
      <c r="D452" s="399"/>
      <c r="E452" s="496"/>
      <c r="F452" s="521"/>
    </row>
    <row r="453" spans="1:6" ht="14.1" customHeight="1" x14ac:dyDescent="0.25">
      <c r="A453" s="405" t="s">
        <v>31</v>
      </c>
      <c r="B453" s="355" t="s">
        <v>895</v>
      </c>
      <c r="C453" s="405" t="s">
        <v>16</v>
      </c>
      <c r="D453" s="399">
        <v>1</v>
      </c>
      <c r="E453" s="935"/>
      <c r="F453" s="1312">
        <f t="shared" ref="F453" si="9">D453*E453</f>
        <v>0</v>
      </c>
    </row>
    <row r="454" spans="1:6" ht="14.1" customHeight="1" x14ac:dyDescent="0.25">
      <c r="A454" s="405"/>
      <c r="B454" s="355"/>
      <c r="C454" s="405"/>
      <c r="D454" s="399"/>
      <c r="E454" s="496"/>
      <c r="F454" s="521"/>
    </row>
    <row r="455" spans="1:6" ht="14.1" customHeight="1" x14ac:dyDescent="0.25">
      <c r="A455" s="405" t="s">
        <v>44</v>
      </c>
      <c r="B455" s="355" t="s">
        <v>896</v>
      </c>
      <c r="C455" s="405" t="s">
        <v>208</v>
      </c>
      <c r="D455" s="399">
        <v>1</v>
      </c>
      <c r="E455" s="935"/>
      <c r="F455" s="1312">
        <f t="shared" ref="F455" si="10">D455*E455</f>
        <v>0</v>
      </c>
    </row>
    <row r="456" spans="1:6" ht="14.1" customHeight="1" x14ac:dyDescent="0.25">
      <c r="A456" s="405"/>
      <c r="B456" s="355"/>
      <c r="C456" s="405"/>
      <c r="D456" s="399"/>
      <c r="E456" s="496"/>
      <c r="F456" s="497"/>
    </row>
    <row r="457" spans="1:6" ht="14.1" customHeight="1" x14ac:dyDescent="0.25">
      <c r="A457" s="405" t="s">
        <v>56</v>
      </c>
      <c r="B457" s="355" t="s">
        <v>897</v>
      </c>
      <c r="C457" s="405"/>
      <c r="D457" s="399"/>
      <c r="E457" s="496"/>
      <c r="F457" s="497"/>
    </row>
    <row r="458" spans="1:6" ht="14.1" customHeight="1" x14ac:dyDescent="0.25">
      <c r="A458" s="405"/>
      <c r="B458" s="355" t="s">
        <v>898</v>
      </c>
      <c r="C458" s="405" t="s">
        <v>260</v>
      </c>
      <c r="D458" s="399">
        <v>60</v>
      </c>
      <c r="E458" s="935"/>
      <c r="F458" s="1323">
        <f>D458*E458</f>
        <v>0</v>
      </c>
    </row>
    <row r="459" spans="1:6" ht="14.1" customHeight="1" x14ac:dyDescent="0.25">
      <c r="A459" s="405"/>
      <c r="B459" s="355"/>
      <c r="C459" s="405"/>
      <c r="D459" s="399"/>
      <c r="E459" s="496"/>
      <c r="F459" s="497"/>
    </row>
    <row r="460" spans="1:6" ht="14.1" customHeight="1" x14ac:dyDescent="0.25">
      <c r="A460" s="405" t="s">
        <v>60</v>
      </c>
      <c r="B460" s="355" t="s">
        <v>899</v>
      </c>
      <c r="C460" s="405" t="s">
        <v>208</v>
      </c>
      <c r="D460" s="399">
        <v>3</v>
      </c>
      <c r="E460" s="935"/>
      <c r="F460" s="1323">
        <f>D460*E460</f>
        <v>0</v>
      </c>
    </row>
    <row r="461" spans="1:6" ht="14.1" customHeight="1" x14ac:dyDescent="0.25">
      <c r="A461" s="405"/>
      <c r="B461" s="355" t="s">
        <v>900</v>
      </c>
      <c r="C461" s="405"/>
      <c r="D461" s="399"/>
      <c r="E461" s="496"/>
      <c r="F461" s="497"/>
    </row>
    <row r="462" spans="1:6" ht="14.1" customHeight="1" x14ac:dyDescent="0.25">
      <c r="A462" s="405"/>
      <c r="B462" s="355"/>
      <c r="C462" s="405"/>
      <c r="D462" s="399"/>
      <c r="E462" s="496"/>
      <c r="F462" s="497"/>
    </row>
    <row r="463" spans="1:6" ht="14.1" customHeight="1" x14ac:dyDescent="0.25">
      <c r="A463" s="547" t="s">
        <v>455</v>
      </c>
      <c r="B463" s="392" t="s">
        <v>901</v>
      </c>
      <c r="C463" s="405"/>
      <c r="D463" s="399"/>
      <c r="E463" s="496"/>
      <c r="F463" s="497"/>
    </row>
    <row r="464" spans="1:6" ht="14.1" customHeight="1" x14ac:dyDescent="0.25">
      <c r="A464" s="405"/>
      <c r="B464" s="392" t="s">
        <v>902</v>
      </c>
      <c r="C464" s="405" t="s">
        <v>208</v>
      </c>
      <c r="D464" s="399">
        <v>2</v>
      </c>
      <c r="E464" s="935"/>
      <c r="F464" s="1323">
        <f>D464*E464</f>
        <v>0</v>
      </c>
    </row>
    <row r="465" spans="1:6" ht="14.1" customHeight="1" x14ac:dyDescent="0.25">
      <c r="A465" s="405"/>
      <c r="B465" s="392" t="s">
        <v>903</v>
      </c>
      <c r="C465" s="405"/>
      <c r="D465" s="399"/>
      <c r="E465" s="496"/>
      <c r="F465" s="497"/>
    </row>
    <row r="466" spans="1:6" ht="14.1" customHeight="1" x14ac:dyDescent="0.25">
      <c r="A466" s="405"/>
      <c r="B466" s="392" t="s">
        <v>904</v>
      </c>
      <c r="C466" s="405"/>
      <c r="D466" s="399"/>
      <c r="E466" s="496"/>
      <c r="F466" s="497"/>
    </row>
    <row r="467" spans="1:6" ht="14.1" customHeight="1" x14ac:dyDescent="0.25">
      <c r="A467" s="405"/>
      <c r="C467" s="405"/>
      <c r="D467" s="399"/>
      <c r="E467" s="496"/>
      <c r="F467" s="497"/>
    </row>
    <row r="468" spans="1:6" ht="14.1" customHeight="1" x14ac:dyDescent="0.25">
      <c r="A468" s="547" t="s">
        <v>456</v>
      </c>
      <c r="B468" s="355" t="s">
        <v>905</v>
      </c>
      <c r="C468" s="405"/>
      <c r="D468" s="399"/>
      <c r="E468" s="496"/>
      <c r="F468" s="497"/>
    </row>
    <row r="469" spans="1:6" ht="14.1" customHeight="1" x14ac:dyDescent="0.25">
      <c r="A469" s="405"/>
      <c r="B469" s="355" t="s">
        <v>906</v>
      </c>
      <c r="C469" s="405" t="s">
        <v>202</v>
      </c>
      <c r="D469" s="405" t="s">
        <v>202</v>
      </c>
      <c r="E469" s="496"/>
      <c r="F469" s="941"/>
    </row>
    <row r="470" spans="1:6" ht="14.1" customHeight="1" x14ac:dyDescent="0.25">
      <c r="A470" s="405"/>
      <c r="B470" s="355"/>
      <c r="C470" s="405"/>
      <c r="D470" s="406"/>
      <c r="E470" s="496"/>
      <c r="F470" s="497"/>
    </row>
    <row r="471" spans="1:6" ht="14.1" customHeight="1" x14ac:dyDescent="0.25">
      <c r="A471" s="547" t="s">
        <v>456</v>
      </c>
      <c r="B471" s="355" t="s">
        <v>907</v>
      </c>
      <c r="C471" s="405" t="s">
        <v>202</v>
      </c>
      <c r="D471" s="405" t="s">
        <v>202</v>
      </c>
      <c r="E471" s="496"/>
      <c r="F471" s="941">
        <v>0</v>
      </c>
    </row>
    <row r="472" spans="1:6" ht="14.1" customHeight="1" x14ac:dyDescent="0.25">
      <c r="A472" s="547"/>
      <c r="B472" s="355"/>
      <c r="C472" s="405"/>
      <c r="D472" s="399"/>
      <c r="E472" s="496"/>
      <c r="F472" s="497"/>
    </row>
    <row r="473" spans="1:6" ht="14.1" customHeight="1" x14ac:dyDescent="0.25">
      <c r="A473" s="405"/>
      <c r="B473" s="355"/>
      <c r="C473" s="405"/>
      <c r="D473" s="399"/>
      <c r="E473" s="496"/>
      <c r="F473" s="497"/>
    </row>
    <row r="474" spans="1:6" ht="14.1" customHeight="1" x14ac:dyDescent="0.25">
      <c r="A474" s="1302"/>
      <c r="B474" s="1303"/>
      <c r="C474" s="1304"/>
      <c r="D474" s="1304"/>
      <c r="E474" s="1327"/>
      <c r="F474" s="1328"/>
    </row>
    <row r="475" spans="1:6" ht="14.1" customHeight="1" thickBot="1" x14ac:dyDescent="0.3">
      <c r="A475" s="1331"/>
      <c r="B475" s="1308" t="s">
        <v>908</v>
      </c>
      <c r="C475" s="1332"/>
      <c r="D475" s="1332"/>
      <c r="E475" s="1333"/>
      <c r="F475" s="1334">
        <f>SUM(F426:F473)</f>
        <v>0</v>
      </c>
    </row>
    <row r="476" spans="1:6" ht="14.1" customHeight="1" thickTop="1" x14ac:dyDescent="0.25">
      <c r="A476" s="406"/>
      <c r="B476" s="431"/>
      <c r="C476" s="406"/>
      <c r="D476" s="406"/>
      <c r="E476" s="536"/>
      <c r="F476" s="537"/>
    </row>
    <row r="477" spans="1:6" ht="14.1" customHeight="1" x14ac:dyDescent="0.25">
      <c r="A477" s="406"/>
      <c r="B477" s="431"/>
      <c r="C477" s="406"/>
      <c r="D477" s="406"/>
      <c r="E477" s="536"/>
      <c r="F477" s="537"/>
    </row>
    <row r="478" spans="1:6" ht="14.1" customHeight="1" x14ac:dyDescent="0.25">
      <c r="A478" s="406"/>
      <c r="B478" s="391" t="s">
        <v>909</v>
      </c>
      <c r="C478" s="406"/>
      <c r="D478" s="406"/>
      <c r="E478" s="536"/>
      <c r="F478" s="537"/>
    </row>
    <row r="479" spans="1:6" s="551" customFormat="1" ht="14.1" customHeight="1" thickBot="1" x14ac:dyDescent="0.3">
      <c r="A479" s="401"/>
      <c r="B479" s="477"/>
      <c r="C479" s="401"/>
      <c r="D479" s="401"/>
      <c r="E479" s="549"/>
      <c r="F479" s="550"/>
    </row>
    <row r="480" spans="1:6" s="551" customFormat="1" ht="14.1" customHeight="1" thickTop="1" x14ac:dyDescent="0.25">
      <c r="A480" s="405" t="s">
        <v>642</v>
      </c>
      <c r="B480" s="406" t="s">
        <v>17</v>
      </c>
      <c r="C480" s="499" t="s">
        <v>644</v>
      </c>
      <c r="D480" s="499" t="s">
        <v>643</v>
      </c>
      <c r="E480" s="552" t="s">
        <v>910</v>
      </c>
      <c r="F480" s="553" t="s">
        <v>646</v>
      </c>
    </row>
    <row r="481" spans="1:6" s="551" customFormat="1" ht="14.1" customHeight="1" x14ac:dyDescent="0.25">
      <c r="A481" s="409" t="s">
        <v>647</v>
      </c>
      <c r="B481" s="410"/>
      <c r="C481" s="409"/>
      <c r="D481" s="411"/>
      <c r="E481" s="554" t="s">
        <v>911</v>
      </c>
      <c r="F481" s="555" t="s">
        <v>911</v>
      </c>
    </row>
    <row r="482" spans="1:6" s="551" customFormat="1" ht="14.1" customHeight="1" x14ac:dyDescent="0.25">
      <c r="A482" s="405"/>
      <c r="B482" s="506"/>
      <c r="C482" s="556"/>
      <c r="D482" s="556"/>
      <c r="E482" s="557"/>
      <c r="F482" s="558"/>
    </row>
    <row r="483" spans="1:6" s="551" customFormat="1" ht="14.1" customHeight="1" x14ac:dyDescent="0.25">
      <c r="A483" s="559"/>
      <c r="B483" s="560" t="s">
        <v>912</v>
      </c>
      <c r="C483" s="561"/>
      <c r="D483" s="556"/>
      <c r="E483" s="562"/>
      <c r="F483" s="563"/>
    </row>
    <row r="484" spans="1:6" s="551" customFormat="1" ht="14.1" customHeight="1" x14ac:dyDescent="0.25">
      <c r="A484" s="564"/>
      <c r="B484" s="565" t="s">
        <v>913</v>
      </c>
      <c r="C484" s="556"/>
      <c r="D484" s="556"/>
      <c r="E484" s="566"/>
      <c r="F484" s="567"/>
    </row>
    <row r="485" spans="1:6" s="551" customFormat="1" ht="14.1" customHeight="1" x14ac:dyDescent="0.25">
      <c r="A485" s="564"/>
      <c r="B485" s="568" t="s">
        <v>914</v>
      </c>
      <c r="C485" s="556"/>
      <c r="D485" s="556"/>
      <c r="E485" s="566"/>
      <c r="F485" s="567"/>
    </row>
    <row r="486" spans="1:6" s="551" customFormat="1" ht="14.1" customHeight="1" x14ac:dyDescent="0.25">
      <c r="A486" s="564"/>
      <c r="B486" s="565" t="s">
        <v>915</v>
      </c>
      <c r="C486" s="556"/>
      <c r="D486" s="556"/>
      <c r="E486" s="566"/>
      <c r="F486" s="567"/>
    </row>
    <row r="487" spans="1:6" s="551" customFormat="1" ht="14.1" customHeight="1" x14ac:dyDescent="0.25">
      <c r="A487" s="564"/>
      <c r="B487" s="565" t="s">
        <v>916</v>
      </c>
      <c r="C487" s="556"/>
      <c r="D487" s="556"/>
      <c r="E487" s="566"/>
      <c r="F487" s="567"/>
    </row>
    <row r="488" spans="1:6" s="551" customFormat="1" ht="14.1" customHeight="1" x14ac:dyDescent="0.25">
      <c r="A488" s="564"/>
      <c r="B488" s="565" t="s">
        <v>917</v>
      </c>
      <c r="C488" s="556"/>
      <c r="D488" s="556"/>
      <c r="E488" s="566"/>
      <c r="F488" s="567"/>
    </row>
    <row r="489" spans="1:6" s="551" customFormat="1" ht="14.1" customHeight="1" x14ac:dyDescent="0.25">
      <c r="A489" s="564"/>
      <c r="B489" s="565" t="s">
        <v>918</v>
      </c>
      <c r="C489" s="556"/>
      <c r="D489" s="556"/>
      <c r="E489" s="566"/>
      <c r="F489" s="567"/>
    </row>
    <row r="490" spans="1:6" s="551" customFormat="1" ht="14.1" customHeight="1" x14ac:dyDescent="0.25">
      <c r="A490" s="564"/>
      <c r="B490" s="565"/>
      <c r="C490" s="556"/>
      <c r="D490" s="556"/>
      <c r="E490" s="566"/>
      <c r="F490" s="567"/>
    </row>
    <row r="491" spans="1:6" s="551" customFormat="1" ht="14.1" customHeight="1" x14ac:dyDescent="0.25">
      <c r="A491" s="564"/>
      <c r="B491" s="565" t="s">
        <v>919</v>
      </c>
      <c r="C491" s="556"/>
      <c r="D491" s="556"/>
      <c r="E491" s="566"/>
      <c r="F491" s="567"/>
    </row>
    <row r="492" spans="1:6" s="551" customFormat="1" ht="14.1" customHeight="1" x14ac:dyDescent="0.25">
      <c r="A492" s="564"/>
      <c r="B492" s="565" t="s">
        <v>920</v>
      </c>
      <c r="C492" s="565"/>
      <c r="D492" s="565"/>
      <c r="E492" s="569"/>
      <c r="F492" s="570"/>
    </row>
    <row r="493" spans="1:6" s="551" customFormat="1" ht="14.1" customHeight="1" x14ac:dyDescent="0.25">
      <c r="A493" s="564"/>
      <c r="B493" s="565" t="s">
        <v>921</v>
      </c>
      <c r="C493" s="565"/>
      <c r="D493" s="565"/>
      <c r="E493" s="569"/>
      <c r="F493" s="570"/>
    </row>
    <row r="494" spans="1:6" s="551" customFormat="1" ht="14.1" customHeight="1" x14ac:dyDescent="0.25">
      <c r="A494" s="564"/>
      <c r="B494" s="565" t="s">
        <v>922</v>
      </c>
      <c r="C494" s="565"/>
      <c r="D494" s="565"/>
      <c r="E494" s="569"/>
      <c r="F494" s="570"/>
    </row>
    <row r="495" spans="1:6" s="551" customFormat="1" ht="14.1" customHeight="1" x14ac:dyDescent="0.25">
      <c r="A495" s="564"/>
      <c r="B495" s="565"/>
      <c r="C495" s="565"/>
      <c r="D495" s="565"/>
      <c r="E495" s="569"/>
      <c r="F495" s="570"/>
    </row>
    <row r="496" spans="1:6" s="551" customFormat="1" ht="14.1" customHeight="1" x14ac:dyDescent="0.25">
      <c r="A496" s="564"/>
      <c r="B496" s="565" t="s">
        <v>923</v>
      </c>
      <c r="C496" s="556"/>
      <c r="D496" s="556"/>
      <c r="E496" s="566"/>
      <c r="F496" s="571"/>
    </row>
    <row r="497" spans="1:6" s="551" customFormat="1" ht="14.1" customHeight="1" x14ac:dyDescent="0.25">
      <c r="A497" s="564"/>
      <c r="B497" s="565" t="s">
        <v>924</v>
      </c>
      <c r="C497" s="556"/>
      <c r="D497" s="556"/>
      <c r="E497" s="566"/>
      <c r="F497" s="571"/>
    </row>
    <row r="498" spans="1:6" s="551" customFormat="1" ht="14.1" customHeight="1" x14ac:dyDescent="0.25">
      <c r="A498" s="564"/>
      <c r="B498" s="572" t="s">
        <v>925</v>
      </c>
      <c r="C498" s="565"/>
      <c r="D498" s="565"/>
      <c r="E498" s="569"/>
      <c r="F498" s="570"/>
    </row>
    <row r="499" spans="1:6" s="551" customFormat="1" ht="14.1" customHeight="1" x14ac:dyDescent="0.25">
      <c r="A499" s="405"/>
      <c r="B499" s="565" t="s">
        <v>926</v>
      </c>
      <c r="C499" s="405"/>
      <c r="D499" s="405"/>
      <c r="E499" s="573"/>
      <c r="F499" s="571"/>
    </row>
    <row r="500" spans="1:6" s="551" customFormat="1" ht="14.1" customHeight="1" x14ac:dyDescent="0.25">
      <c r="A500" s="405"/>
      <c r="B500" s="565" t="s">
        <v>927</v>
      </c>
      <c r="C500" s="405"/>
      <c r="D500" s="405"/>
      <c r="E500" s="573"/>
      <c r="F500" s="571"/>
    </row>
    <row r="501" spans="1:6" s="551" customFormat="1" ht="14.1" customHeight="1" x14ac:dyDescent="0.25">
      <c r="A501" s="405"/>
      <c r="B501" s="565" t="s">
        <v>928</v>
      </c>
      <c r="C501" s="405"/>
      <c r="D501" s="405"/>
      <c r="E501" s="573"/>
      <c r="F501" s="571"/>
    </row>
    <row r="502" spans="1:6" s="574" customFormat="1" ht="14.1" customHeight="1" x14ac:dyDescent="0.25">
      <c r="A502" s="405"/>
      <c r="B502" s="565" t="s">
        <v>929</v>
      </c>
      <c r="C502" s="405"/>
      <c r="D502" s="405"/>
      <c r="E502" s="573"/>
      <c r="F502" s="571"/>
    </row>
    <row r="503" spans="1:6" s="575" customFormat="1" ht="14.1" customHeight="1" x14ac:dyDescent="0.25">
      <c r="A503" s="405"/>
      <c r="B503" s="565" t="s">
        <v>930</v>
      </c>
      <c r="C503" s="405"/>
      <c r="D503" s="405"/>
      <c r="E503" s="573"/>
      <c r="F503" s="571"/>
    </row>
    <row r="504" spans="1:6" s="575" customFormat="1" ht="14.1" customHeight="1" x14ac:dyDescent="0.25">
      <c r="A504" s="405"/>
      <c r="B504" s="565" t="s">
        <v>931</v>
      </c>
      <c r="C504" s="405"/>
      <c r="D504" s="405"/>
      <c r="E504" s="573"/>
      <c r="F504" s="571"/>
    </row>
    <row r="505" spans="1:6" s="551" customFormat="1" ht="14.1" customHeight="1" x14ac:dyDescent="0.25">
      <c r="A505" s="405"/>
      <c r="B505" s="565" t="s">
        <v>932</v>
      </c>
      <c r="C505" s="405"/>
      <c r="D505" s="405"/>
      <c r="E505" s="573"/>
      <c r="F505" s="571"/>
    </row>
    <row r="506" spans="1:6" s="576" customFormat="1" ht="14.1" customHeight="1" x14ac:dyDescent="0.25">
      <c r="A506" s="405"/>
      <c r="B506" s="565" t="s">
        <v>933</v>
      </c>
      <c r="C506" s="405"/>
      <c r="D506" s="405"/>
      <c r="E506" s="573"/>
      <c r="F506" s="571"/>
    </row>
    <row r="507" spans="1:6" s="577" customFormat="1" ht="14.1" customHeight="1" x14ac:dyDescent="0.25">
      <c r="A507" s="405"/>
      <c r="B507" s="565"/>
      <c r="C507" s="405"/>
      <c r="D507" s="405"/>
      <c r="E507" s="573"/>
      <c r="F507" s="571"/>
    </row>
    <row r="508" spans="1:6" s="577" customFormat="1" ht="14.1" customHeight="1" x14ac:dyDescent="0.25">
      <c r="A508" s="578" t="s">
        <v>20</v>
      </c>
      <c r="B508" s="579" t="s">
        <v>934</v>
      </c>
      <c r="C508" s="580"/>
      <c r="D508" s="581"/>
      <c r="E508" s="582"/>
      <c r="F508" s="583"/>
    </row>
    <row r="509" spans="1:6" s="577" customFormat="1" ht="14.1" customHeight="1" x14ac:dyDescent="0.25">
      <c r="A509" s="578"/>
      <c r="B509" s="584" t="s">
        <v>935</v>
      </c>
      <c r="C509" s="580">
        <v>8</v>
      </c>
      <c r="D509" s="581" t="s">
        <v>860</v>
      </c>
      <c r="E509" s="942"/>
      <c r="F509" s="1335">
        <f>C509*E509</f>
        <v>0</v>
      </c>
    </row>
    <row r="510" spans="1:6" s="577" customFormat="1" ht="14.1" customHeight="1" x14ac:dyDescent="0.25">
      <c r="A510" s="578"/>
      <c r="B510" s="584"/>
      <c r="C510" s="580"/>
      <c r="D510" s="581"/>
      <c r="E510" s="582"/>
      <c r="F510" s="583"/>
    </row>
    <row r="511" spans="1:6" s="577" customFormat="1" ht="14.1" customHeight="1" x14ac:dyDescent="0.25">
      <c r="A511" s="564" t="s">
        <v>25</v>
      </c>
      <c r="B511" s="585" t="s">
        <v>936</v>
      </c>
      <c r="C511" s="405"/>
      <c r="D511" s="405"/>
      <c r="E511" s="573"/>
      <c r="F511" s="571"/>
    </row>
    <row r="512" spans="1:6" s="577" customFormat="1" ht="14.1" customHeight="1" x14ac:dyDescent="0.25">
      <c r="A512" s="564"/>
      <c r="B512" s="565" t="s">
        <v>937</v>
      </c>
      <c r="C512" s="405">
        <v>120</v>
      </c>
      <c r="D512" s="405" t="s">
        <v>260</v>
      </c>
      <c r="E512" s="943"/>
      <c r="F512" s="1336">
        <f>C512*E512</f>
        <v>0</v>
      </c>
    </row>
    <row r="513" spans="1:6" s="577" customFormat="1" ht="14.1" customHeight="1" x14ac:dyDescent="0.25">
      <c r="A513" s="564"/>
      <c r="B513" s="565" t="s">
        <v>938</v>
      </c>
      <c r="C513" s="405"/>
      <c r="D513" s="405"/>
      <c r="E513" s="573"/>
      <c r="F513" s="571"/>
    </row>
    <row r="514" spans="1:6" s="577" customFormat="1" ht="14.1" customHeight="1" x14ac:dyDescent="0.25">
      <c r="A514" s="564"/>
      <c r="B514" s="565"/>
      <c r="C514" s="405"/>
      <c r="D514" s="405"/>
      <c r="E514" s="573"/>
      <c r="F514" s="571"/>
    </row>
    <row r="515" spans="1:6" s="577" customFormat="1" ht="14.1" customHeight="1" x14ac:dyDescent="0.3">
      <c r="A515" s="564" t="s">
        <v>28</v>
      </c>
      <c r="B515" s="585" t="s">
        <v>939</v>
      </c>
      <c r="C515" s="565"/>
      <c r="D515" s="565"/>
      <c r="E515" s="569"/>
      <c r="F515" s="570"/>
    </row>
    <row r="516" spans="1:6" s="577" customFormat="1" ht="14.1" customHeight="1" x14ac:dyDescent="0.25">
      <c r="A516" s="564"/>
      <c r="B516" s="565" t="s">
        <v>940</v>
      </c>
      <c r="C516" s="405">
        <v>8</v>
      </c>
      <c r="D516" s="405" t="s">
        <v>860</v>
      </c>
      <c r="E516" s="943"/>
      <c r="F516" s="1336">
        <f>C516*E516</f>
        <v>0</v>
      </c>
    </row>
    <row r="517" spans="1:6" s="577" customFormat="1" ht="14.1" customHeight="1" x14ac:dyDescent="0.25">
      <c r="A517" s="564"/>
      <c r="B517" s="565"/>
      <c r="C517" s="405"/>
      <c r="D517" s="405"/>
      <c r="E517" s="573"/>
      <c r="F517" s="571"/>
    </row>
    <row r="518" spans="1:6" s="577" customFormat="1" ht="14.1" customHeight="1" x14ac:dyDescent="0.3">
      <c r="A518" s="564" t="s">
        <v>31</v>
      </c>
      <c r="B518" s="585" t="s">
        <v>941</v>
      </c>
      <c r="C518" s="565"/>
      <c r="D518" s="565"/>
      <c r="E518" s="569"/>
      <c r="F518" s="570"/>
    </row>
    <row r="519" spans="1:6" s="577" customFormat="1" ht="14.1" customHeight="1" x14ac:dyDescent="0.25">
      <c r="A519" s="564"/>
      <c r="B519" s="565" t="s">
        <v>942</v>
      </c>
      <c r="C519" s="405">
        <v>8</v>
      </c>
      <c r="D519" s="405" t="s">
        <v>860</v>
      </c>
      <c r="E519" s="943"/>
      <c r="F519" s="1336">
        <f>C519*E519</f>
        <v>0</v>
      </c>
    </row>
    <row r="520" spans="1:6" s="577" customFormat="1" ht="14.1" customHeight="1" x14ac:dyDescent="0.25">
      <c r="A520" s="564"/>
      <c r="B520" s="565"/>
      <c r="C520" s="405"/>
      <c r="D520" s="405"/>
      <c r="E520" s="573"/>
      <c r="F520" s="571"/>
    </row>
    <row r="521" spans="1:6" s="577" customFormat="1" ht="14.1" customHeight="1" x14ac:dyDescent="0.25">
      <c r="A521" s="564" t="s">
        <v>44</v>
      </c>
      <c r="B521" s="585" t="s">
        <v>943</v>
      </c>
      <c r="C521" s="405"/>
      <c r="D521" s="405"/>
      <c r="E521" s="573"/>
      <c r="F521" s="571"/>
    </row>
    <row r="522" spans="1:6" s="577" customFormat="1" ht="14.1" customHeight="1" x14ac:dyDescent="0.25">
      <c r="A522" s="564"/>
      <c r="B522" s="565" t="s">
        <v>944</v>
      </c>
      <c r="C522" s="405">
        <v>1</v>
      </c>
      <c r="D522" s="405" t="s">
        <v>202</v>
      </c>
      <c r="E522" s="943"/>
      <c r="F522" s="1336">
        <f>C522*E522</f>
        <v>0</v>
      </c>
    </row>
    <row r="523" spans="1:6" s="577" customFormat="1" ht="14.1" customHeight="1" x14ac:dyDescent="0.25">
      <c r="A523" s="564"/>
      <c r="B523" s="565" t="s">
        <v>945</v>
      </c>
      <c r="C523" s="405"/>
      <c r="D523" s="405"/>
      <c r="E523" s="573"/>
      <c r="F523" s="571"/>
    </row>
    <row r="524" spans="1:6" s="577" customFormat="1" ht="14.1" customHeight="1" x14ac:dyDescent="0.25">
      <c r="A524" s="564"/>
      <c r="B524" s="565" t="s">
        <v>946</v>
      </c>
      <c r="C524" s="405"/>
      <c r="D524" s="405"/>
      <c r="E524" s="573"/>
      <c r="F524" s="571"/>
    </row>
    <row r="525" spans="1:6" s="577" customFormat="1" ht="14.1" customHeight="1" x14ac:dyDescent="0.25">
      <c r="A525" s="564"/>
      <c r="B525" s="565"/>
      <c r="C525" s="405"/>
      <c r="D525" s="405"/>
      <c r="E525" s="573"/>
      <c r="F525" s="571"/>
    </row>
    <row r="526" spans="1:6" s="577" customFormat="1" ht="14.1" customHeight="1" x14ac:dyDescent="0.25">
      <c r="A526" s="1337"/>
      <c r="B526" s="1338"/>
      <c r="C526" s="1339"/>
      <c r="D526" s="1339"/>
      <c r="E526" s="1340"/>
      <c r="F526" s="1341"/>
    </row>
    <row r="527" spans="1:6" s="577" customFormat="1" ht="14.1" customHeight="1" thickBot="1" x14ac:dyDescent="0.3">
      <c r="A527" s="1307"/>
      <c r="B527" s="1308" t="s">
        <v>674</v>
      </c>
      <c r="C527" s="1309"/>
      <c r="D527" s="1309"/>
      <c r="E527" s="1342"/>
      <c r="F527" s="1343">
        <f>SUM(F482:F525)</f>
        <v>0</v>
      </c>
    </row>
    <row r="528" spans="1:6" s="589" customFormat="1" ht="14.1" customHeight="1" thickTop="1" x14ac:dyDescent="0.25">
      <c r="A528" s="501"/>
      <c r="B528" s="500"/>
      <c r="C528" s="501"/>
      <c r="D528" s="501"/>
      <c r="E528" s="587"/>
      <c r="F528" s="588"/>
    </row>
    <row r="529" spans="1:10" s="589" customFormat="1" ht="14.1" customHeight="1" x14ac:dyDescent="0.25">
      <c r="A529" s="501"/>
      <c r="B529" s="500"/>
      <c r="C529" s="501"/>
      <c r="D529" s="501"/>
      <c r="E529" s="587"/>
      <c r="F529" s="588"/>
    </row>
    <row r="530" spans="1:10" s="589" customFormat="1" ht="14.1" customHeight="1" thickBot="1" x14ac:dyDescent="0.3">
      <c r="A530" s="429"/>
      <c r="B530" s="428"/>
      <c r="C530" s="429"/>
      <c r="D530" s="429"/>
      <c r="E530" s="586"/>
      <c r="F530" s="590"/>
    </row>
    <row r="531" spans="1:10" s="577" customFormat="1" ht="14.1" customHeight="1" thickTop="1" x14ac:dyDescent="0.25">
      <c r="A531" s="405" t="s">
        <v>642</v>
      </c>
      <c r="B531" s="406" t="s">
        <v>17</v>
      </c>
      <c r="C531" s="405" t="s">
        <v>643</v>
      </c>
      <c r="D531" s="406" t="s">
        <v>644</v>
      </c>
      <c r="E531" s="552" t="s">
        <v>910</v>
      </c>
      <c r="F531" s="553" t="s">
        <v>646</v>
      </c>
    </row>
    <row r="532" spans="1:10" s="551" customFormat="1" ht="14.1" customHeight="1" x14ac:dyDescent="0.25">
      <c r="A532" s="409" t="s">
        <v>647</v>
      </c>
      <c r="B532" s="410"/>
      <c r="C532" s="409"/>
      <c r="D532" s="411"/>
      <c r="E532" s="554" t="s">
        <v>911</v>
      </c>
      <c r="F532" s="555" t="s">
        <v>911</v>
      </c>
    </row>
    <row r="533" spans="1:10" s="551" customFormat="1" ht="14.1" customHeight="1" x14ac:dyDescent="0.25">
      <c r="A533" s="405"/>
      <c r="B533" s="431"/>
      <c r="C533" s="405"/>
      <c r="D533" s="406"/>
      <c r="E533" s="591"/>
      <c r="F533" s="592"/>
    </row>
    <row r="534" spans="1:10" s="551" customFormat="1" ht="14.1" customHeight="1" x14ac:dyDescent="0.25">
      <c r="A534" s="593"/>
      <c r="B534" s="520" t="s">
        <v>947</v>
      </c>
      <c r="C534" s="405"/>
      <c r="D534" s="405"/>
      <c r="E534" s="594"/>
      <c r="F534" s="595"/>
      <c r="J534" s="510"/>
    </row>
    <row r="535" spans="1:10" s="575" customFormat="1" ht="14.1" customHeight="1" x14ac:dyDescent="0.25">
      <c r="A535" s="564" t="s">
        <v>20</v>
      </c>
      <c r="B535" s="596" t="s">
        <v>948</v>
      </c>
      <c r="C535" s="597"/>
      <c r="D535" s="405"/>
      <c r="E535" s="594"/>
      <c r="F535" s="595"/>
    </row>
    <row r="536" spans="1:10" s="575" customFormat="1" ht="14.1" customHeight="1" x14ac:dyDescent="0.25">
      <c r="A536" s="593"/>
      <c r="B536" s="596" t="s">
        <v>949</v>
      </c>
      <c r="C536" s="597"/>
      <c r="D536" s="405"/>
      <c r="E536" s="594"/>
      <c r="F536" s="595"/>
    </row>
    <row r="537" spans="1:10" ht="14.1" customHeight="1" x14ac:dyDescent="0.25">
      <c r="A537" s="598"/>
      <c r="B537" s="599" t="s">
        <v>950</v>
      </c>
      <c r="C537" s="478">
        <v>30</v>
      </c>
      <c r="D537" s="478" t="s">
        <v>260</v>
      </c>
      <c r="E537" s="944"/>
      <c r="F537" s="1344">
        <f>C537*E537</f>
        <v>0</v>
      </c>
    </row>
    <row r="538" spans="1:10" s="575" customFormat="1" ht="14.1" customHeight="1" x14ac:dyDescent="0.25">
      <c r="A538" s="405"/>
      <c r="B538" s="506"/>
      <c r="C538" s="405"/>
      <c r="D538" s="406"/>
      <c r="E538" s="511"/>
      <c r="F538" s="418"/>
    </row>
    <row r="539" spans="1:10" s="575" customFormat="1" ht="14.1" customHeight="1" x14ac:dyDescent="0.3">
      <c r="A539" s="564" t="s">
        <v>25</v>
      </c>
      <c r="B539" s="600" t="s">
        <v>951</v>
      </c>
      <c r="C539" s="601"/>
      <c r="D539" s="556"/>
      <c r="E539" s="602"/>
      <c r="F539" s="603"/>
    </row>
    <row r="540" spans="1:10" s="551" customFormat="1" ht="14.1" customHeight="1" x14ac:dyDescent="0.25">
      <c r="A540" s="564"/>
      <c r="B540" s="604" t="s">
        <v>952</v>
      </c>
      <c r="C540" s="601"/>
      <c r="D540" s="556"/>
      <c r="E540" s="602"/>
      <c r="F540" s="603"/>
    </row>
    <row r="541" spans="1:10" s="551" customFormat="1" ht="14.1" customHeight="1" x14ac:dyDescent="0.25">
      <c r="A541" s="564"/>
      <c r="B541" s="604" t="s">
        <v>953</v>
      </c>
      <c r="C541" s="601">
        <v>1</v>
      </c>
      <c r="D541" s="605" t="s">
        <v>202</v>
      </c>
      <c r="E541" s="602"/>
      <c r="F541" s="945">
        <v>0</v>
      </c>
    </row>
    <row r="542" spans="1:10" s="551" customFormat="1" ht="14.1" customHeight="1" x14ac:dyDescent="0.25">
      <c r="A542" s="564"/>
      <c r="B542" s="604" t="s">
        <v>954</v>
      </c>
      <c r="C542" s="601"/>
      <c r="D542" s="556"/>
      <c r="E542" s="602"/>
      <c r="F542" s="603"/>
    </row>
    <row r="543" spans="1:10" s="551" customFormat="1" ht="14.1" customHeight="1" x14ac:dyDescent="0.25">
      <c r="A543" s="564"/>
      <c r="B543" s="565" t="s">
        <v>955</v>
      </c>
      <c r="C543" s="605"/>
      <c r="D543" s="605"/>
      <c r="E543" s="602"/>
      <c r="F543" s="603"/>
    </row>
    <row r="544" spans="1:10" s="551" customFormat="1" ht="14.1" customHeight="1" x14ac:dyDescent="0.25">
      <c r="A544" s="564"/>
      <c r="B544" s="565"/>
      <c r="C544" s="605"/>
      <c r="D544" s="605"/>
      <c r="E544" s="602"/>
      <c r="F544" s="603"/>
    </row>
    <row r="545" spans="1:6" s="551" customFormat="1" ht="14.1" customHeight="1" x14ac:dyDescent="0.25">
      <c r="A545" s="564" t="s">
        <v>28</v>
      </c>
      <c r="B545" s="600" t="s">
        <v>956</v>
      </c>
      <c r="C545" s="601"/>
      <c r="D545" s="556"/>
      <c r="E545" s="602"/>
      <c r="F545" s="603"/>
    </row>
    <row r="546" spans="1:6" s="551" customFormat="1" ht="14.1" customHeight="1" x14ac:dyDescent="0.25">
      <c r="A546" s="564"/>
      <c r="B546" s="565" t="s">
        <v>957</v>
      </c>
      <c r="C546" s="605">
        <v>1</v>
      </c>
      <c r="D546" s="605" t="s">
        <v>202</v>
      </c>
      <c r="E546" s="602"/>
      <c r="F546" s="945">
        <v>0</v>
      </c>
    </row>
    <row r="547" spans="1:6" s="551" customFormat="1" ht="14.1" customHeight="1" x14ac:dyDescent="0.25">
      <c r="A547" s="564"/>
      <c r="B547" s="604" t="s">
        <v>958</v>
      </c>
      <c r="C547" s="601"/>
      <c r="D547" s="556"/>
      <c r="E547" s="602"/>
      <c r="F547" s="603"/>
    </row>
    <row r="548" spans="1:6" s="551" customFormat="1" ht="14.1" customHeight="1" x14ac:dyDescent="0.25">
      <c r="A548" s="564"/>
      <c r="B548" s="565"/>
      <c r="C548" s="605"/>
      <c r="D548" s="605"/>
      <c r="E548" s="602"/>
      <c r="F548" s="603"/>
    </row>
    <row r="549" spans="1:6" s="551" customFormat="1" ht="14.1" customHeight="1" x14ac:dyDescent="0.25">
      <c r="A549" s="564" t="s">
        <v>31</v>
      </c>
      <c r="B549" s="600" t="s">
        <v>959</v>
      </c>
      <c r="C549" s="601"/>
      <c r="D549" s="556"/>
      <c r="E549" s="602"/>
      <c r="F549" s="603"/>
    </row>
    <row r="550" spans="1:6" s="551" customFormat="1" ht="14.1" customHeight="1" x14ac:dyDescent="0.25">
      <c r="A550" s="564"/>
      <c r="B550" s="606" t="s">
        <v>960</v>
      </c>
      <c r="C550" s="601"/>
      <c r="D550" s="556"/>
      <c r="E550" s="602"/>
      <c r="F550" s="603"/>
    </row>
    <row r="551" spans="1:6" s="551" customFormat="1" ht="14.1" customHeight="1" x14ac:dyDescent="0.25">
      <c r="A551" s="564"/>
      <c r="B551" s="604" t="s">
        <v>961</v>
      </c>
      <c r="C551" s="601"/>
      <c r="D551" s="556"/>
      <c r="E551" s="602"/>
      <c r="F551" s="603"/>
    </row>
    <row r="552" spans="1:6" s="551" customFormat="1" ht="14.1" customHeight="1" x14ac:dyDescent="0.25">
      <c r="A552" s="564"/>
      <c r="B552" s="565" t="s">
        <v>962</v>
      </c>
      <c r="C552" s="601"/>
      <c r="D552" s="556"/>
      <c r="E552" s="602"/>
      <c r="F552" s="603"/>
    </row>
    <row r="553" spans="1:6" s="551" customFormat="1" ht="14.1" customHeight="1" x14ac:dyDescent="0.25">
      <c r="A553" s="564"/>
      <c r="B553" s="565" t="s">
        <v>963</v>
      </c>
      <c r="C553" s="601">
        <v>1</v>
      </c>
      <c r="D553" s="605" t="s">
        <v>202</v>
      </c>
      <c r="E553" s="602"/>
      <c r="F553" s="945">
        <v>0</v>
      </c>
    </row>
    <row r="554" spans="1:6" s="551" customFormat="1" ht="14.1" customHeight="1" x14ac:dyDescent="0.25">
      <c r="A554" s="564"/>
      <c r="B554" s="565" t="s">
        <v>964</v>
      </c>
      <c r="C554" s="601"/>
      <c r="D554" s="556"/>
      <c r="E554" s="602"/>
      <c r="F554" s="603"/>
    </row>
    <row r="555" spans="1:6" s="551" customFormat="1" ht="14.1" customHeight="1" x14ac:dyDescent="0.25">
      <c r="A555" s="564"/>
      <c r="B555" s="565"/>
      <c r="C555" s="601"/>
      <c r="D555" s="556"/>
      <c r="E555" s="602"/>
      <c r="F555" s="603"/>
    </row>
    <row r="556" spans="1:6" s="551" customFormat="1" ht="14.1" customHeight="1" x14ac:dyDescent="0.25">
      <c r="A556" s="564" t="s">
        <v>44</v>
      </c>
      <c r="B556" s="607" t="s">
        <v>965</v>
      </c>
      <c r="C556" s="601"/>
      <c r="D556" s="556"/>
      <c r="E556" s="602"/>
      <c r="F556" s="603"/>
    </row>
    <row r="557" spans="1:6" s="551" customFormat="1" ht="14.1" customHeight="1" x14ac:dyDescent="0.25">
      <c r="A557" s="564"/>
      <c r="B557" s="565" t="s">
        <v>966</v>
      </c>
      <c r="C557" s="605" t="s">
        <v>202</v>
      </c>
      <c r="D557" s="605" t="s">
        <v>202</v>
      </c>
      <c r="E557" s="602"/>
      <c r="F557" s="945">
        <v>0</v>
      </c>
    </row>
    <row r="558" spans="1:6" s="551" customFormat="1" ht="14.1" customHeight="1" x14ac:dyDescent="0.25">
      <c r="A558" s="564"/>
      <c r="B558" s="565" t="s">
        <v>967</v>
      </c>
      <c r="C558" s="601"/>
      <c r="D558" s="556"/>
      <c r="E558" s="602"/>
      <c r="F558" s="603"/>
    </row>
    <row r="559" spans="1:6" s="551" customFormat="1" ht="14.1" customHeight="1" x14ac:dyDescent="0.25">
      <c r="A559" s="564"/>
      <c r="B559" s="565" t="s">
        <v>968</v>
      </c>
      <c r="C559" s="601"/>
      <c r="D559" s="556"/>
      <c r="E559" s="602"/>
      <c r="F559" s="603"/>
    </row>
    <row r="560" spans="1:6" s="551" customFormat="1" ht="14.1" customHeight="1" x14ac:dyDescent="0.25">
      <c r="A560" s="564"/>
      <c r="B560" s="565"/>
      <c r="C560" s="601"/>
      <c r="D560" s="556"/>
      <c r="E560" s="602"/>
      <c r="F560" s="603"/>
    </row>
    <row r="561" spans="1:7" s="551" customFormat="1" ht="14.1" customHeight="1" x14ac:dyDescent="0.25">
      <c r="A561" s="564" t="s">
        <v>56</v>
      </c>
      <c r="B561" s="607" t="s">
        <v>969</v>
      </c>
      <c r="C561" s="601"/>
      <c r="D561" s="556"/>
      <c r="E561" s="608"/>
      <c r="F561" s="609"/>
    </row>
    <row r="562" spans="1:7" s="551" customFormat="1" ht="14.1" customHeight="1" x14ac:dyDescent="0.25">
      <c r="A562" s="564"/>
      <c r="B562" s="565" t="s">
        <v>970</v>
      </c>
      <c r="C562" s="601"/>
      <c r="D562" s="556"/>
      <c r="E562" s="608"/>
      <c r="F562" s="609"/>
    </row>
    <row r="563" spans="1:7" ht="14.1" customHeight="1" x14ac:dyDescent="0.25">
      <c r="A563" s="564"/>
      <c r="B563" s="565" t="s">
        <v>971</v>
      </c>
      <c r="C563" s="605" t="s">
        <v>202</v>
      </c>
      <c r="D563" s="605" t="s">
        <v>202</v>
      </c>
      <c r="E563" s="608"/>
      <c r="F563" s="946">
        <v>0</v>
      </c>
    </row>
    <row r="564" spans="1:7" ht="14.1" customHeight="1" x14ac:dyDescent="0.25">
      <c r="A564" s="564"/>
      <c r="B564" s="565"/>
      <c r="C564" s="601"/>
      <c r="D564" s="556"/>
      <c r="E564" s="608"/>
      <c r="F564" s="609"/>
    </row>
    <row r="565" spans="1:7" ht="14.1" customHeight="1" x14ac:dyDescent="0.25">
      <c r="A565" s="547" t="s">
        <v>60</v>
      </c>
      <c r="B565" s="355" t="s">
        <v>972</v>
      </c>
      <c r="C565" s="405" t="s">
        <v>202</v>
      </c>
      <c r="D565" s="405" t="s">
        <v>202</v>
      </c>
      <c r="E565" s="496"/>
      <c r="F565" s="941">
        <v>0</v>
      </c>
    </row>
    <row r="566" spans="1:7" ht="14.1" customHeight="1" x14ac:dyDescent="0.25">
      <c r="A566" s="547"/>
      <c r="B566" s="355"/>
      <c r="C566" s="405"/>
      <c r="D566" s="399"/>
      <c r="E566" s="496"/>
      <c r="F566" s="497"/>
    </row>
    <row r="567" spans="1:7" ht="14.1" customHeight="1" x14ac:dyDescent="0.25">
      <c r="A567" s="564"/>
      <c r="B567" s="565"/>
      <c r="C567" s="601"/>
      <c r="D567" s="556"/>
      <c r="E567" s="608"/>
      <c r="F567" s="609"/>
      <c r="G567" s="947"/>
    </row>
    <row r="568" spans="1:7" ht="14.1" customHeight="1" x14ac:dyDescent="0.25">
      <c r="A568" s="564"/>
      <c r="B568" s="565"/>
      <c r="C568" s="601"/>
      <c r="D568" s="556"/>
      <c r="E568" s="608"/>
      <c r="F568" s="609"/>
    </row>
    <row r="569" spans="1:7" ht="14.1" customHeight="1" x14ac:dyDescent="0.25">
      <c r="A569" s="564"/>
      <c r="B569" s="607"/>
      <c r="C569" s="601"/>
      <c r="D569" s="556"/>
      <c r="E569" s="608"/>
      <c r="F569" s="609"/>
    </row>
    <row r="570" spans="1:7" ht="14.1" customHeight="1" x14ac:dyDescent="0.25">
      <c r="A570" s="1302"/>
      <c r="B570" s="1303"/>
      <c r="C570" s="1304"/>
      <c r="D570" s="1304"/>
      <c r="E570" s="1345"/>
      <c r="F570" s="1346"/>
    </row>
    <row r="571" spans="1:7" s="430" customFormat="1" ht="14.1" customHeight="1" thickBot="1" x14ac:dyDescent="0.3">
      <c r="A571" s="1307"/>
      <c r="B571" s="1308" t="s">
        <v>674</v>
      </c>
      <c r="C571" s="1309"/>
      <c r="D571" s="1309"/>
      <c r="E571" s="1347"/>
      <c r="F571" s="1348">
        <f>SUM(F533:F569)</f>
        <v>0</v>
      </c>
    </row>
    <row r="572" spans="1:7" ht="14.1" customHeight="1" thickTop="1" x14ac:dyDescent="0.25">
      <c r="A572" s="610"/>
      <c r="B572" s="611"/>
      <c r="C572" s="611"/>
      <c r="D572" s="611"/>
      <c r="E572" s="612"/>
      <c r="F572" s="613"/>
    </row>
    <row r="573" spans="1:7" ht="14.1" customHeight="1" x14ac:dyDescent="0.25">
      <c r="A573" s="610"/>
      <c r="B573" s="611"/>
      <c r="C573" s="611"/>
      <c r="D573" s="611"/>
      <c r="E573" s="612"/>
      <c r="F573" s="613"/>
    </row>
    <row r="574" spans="1:7" ht="14.1" customHeight="1" x14ac:dyDescent="0.25">
      <c r="A574" s="551"/>
      <c r="B574" s="614" t="s">
        <v>973</v>
      </c>
      <c r="C574" s="615"/>
      <c r="D574" s="616"/>
      <c r="E574" s="536"/>
      <c r="F574" s="537"/>
    </row>
    <row r="575" spans="1:7" ht="14.1" customHeight="1" thickBot="1" x14ac:dyDescent="0.3">
      <c r="A575" s="617"/>
      <c r="B575" s="617"/>
      <c r="C575" s="617"/>
      <c r="D575" s="401"/>
      <c r="E575" s="618"/>
      <c r="F575" s="619"/>
    </row>
    <row r="576" spans="1:7" ht="14.1" customHeight="1" thickTop="1" x14ac:dyDescent="0.25">
      <c r="A576" s="620" t="s">
        <v>642</v>
      </c>
      <c r="B576" s="621" t="s">
        <v>17</v>
      </c>
      <c r="C576" s="622"/>
      <c r="D576" s="503"/>
      <c r="E576" s="623"/>
      <c r="F576" s="624" t="s">
        <v>974</v>
      </c>
    </row>
    <row r="577" spans="1:7" ht="14.1" customHeight="1" x14ac:dyDescent="0.25">
      <c r="A577" s="625" t="s">
        <v>647</v>
      </c>
      <c r="B577" s="626"/>
      <c r="C577" s="627"/>
      <c r="D577" s="628"/>
      <c r="E577" s="629"/>
      <c r="F577" s="630" t="s">
        <v>975</v>
      </c>
    </row>
    <row r="578" spans="1:7" ht="14.1" customHeight="1" x14ac:dyDescent="0.25">
      <c r="A578" s="620"/>
      <c r="B578" s="621"/>
      <c r="C578" s="622"/>
      <c r="D578" s="503"/>
      <c r="E578" s="631"/>
      <c r="F578" s="632"/>
    </row>
    <row r="579" spans="1:7" ht="14.1" customHeight="1" x14ac:dyDescent="0.25">
      <c r="A579" s="620"/>
      <c r="B579" s="508" t="s">
        <v>976</v>
      </c>
      <c r="C579" s="622"/>
      <c r="D579" s="503"/>
      <c r="E579" s="631"/>
      <c r="F579" s="632"/>
    </row>
    <row r="580" spans="1:7" ht="14.1" customHeight="1" x14ac:dyDescent="0.25">
      <c r="A580" s="547"/>
      <c r="B580" s="508"/>
      <c r="C580" s="510"/>
      <c r="D580" s="478"/>
      <c r="E580" s="633"/>
      <c r="F580" s="632"/>
    </row>
    <row r="581" spans="1:7" ht="14.1" customHeight="1" x14ac:dyDescent="0.25">
      <c r="A581" s="547">
        <v>1</v>
      </c>
      <c r="B581" s="479" t="s">
        <v>1465</v>
      </c>
      <c r="C581" s="510"/>
      <c r="D581" s="478"/>
      <c r="E581" s="633"/>
      <c r="F581" s="634">
        <f>$F$527</f>
        <v>0</v>
      </c>
    </row>
    <row r="582" spans="1:7" ht="14.1" customHeight="1" x14ac:dyDescent="0.25">
      <c r="A582" s="547"/>
      <c r="B582" s="635"/>
      <c r="C582" s="510"/>
      <c r="D582" s="478"/>
      <c r="E582" s="633"/>
      <c r="F582" s="634"/>
    </row>
    <row r="583" spans="1:7" ht="14.1" customHeight="1" x14ac:dyDescent="0.25">
      <c r="A583" s="547">
        <v>2</v>
      </c>
      <c r="B583" s="635" t="s">
        <v>1527</v>
      </c>
      <c r="C583" s="510"/>
      <c r="D583" s="478"/>
      <c r="E583" s="633"/>
      <c r="F583" s="634">
        <f>$F$571</f>
        <v>0</v>
      </c>
    </row>
    <row r="584" spans="1:7" ht="14.1" customHeight="1" x14ac:dyDescent="0.25">
      <c r="A584" s="547"/>
      <c r="B584" s="636"/>
      <c r="C584" s="510"/>
      <c r="D584" s="478"/>
      <c r="E584" s="633"/>
      <c r="F584" s="632"/>
    </row>
    <row r="585" spans="1:7" ht="14.1" customHeight="1" x14ac:dyDescent="0.25">
      <c r="A585" s="637"/>
      <c r="B585" s="638"/>
      <c r="C585" s="639"/>
      <c r="D585" s="424"/>
      <c r="E585" s="640"/>
      <c r="F585" s="641"/>
    </row>
    <row r="586" spans="1:7" s="430" customFormat="1" ht="14.1" customHeight="1" thickBot="1" x14ac:dyDescent="0.3">
      <c r="A586" s="642"/>
      <c r="B586" s="643" t="s">
        <v>977</v>
      </c>
      <c r="C586" s="644"/>
      <c r="D586" s="427"/>
      <c r="E586" s="645"/>
      <c r="F586" s="646">
        <f>SUM(F578:F584)</f>
        <v>0</v>
      </c>
    </row>
    <row r="587" spans="1:7" ht="14.1" customHeight="1" thickTop="1" x14ac:dyDescent="0.25">
      <c r="A587" s="406"/>
      <c r="B587" s="431"/>
      <c r="C587" s="406"/>
      <c r="D587" s="406"/>
      <c r="E587" s="536"/>
      <c r="F587" s="537"/>
    </row>
    <row r="588" spans="1:7" s="651" customFormat="1" ht="14.1" customHeight="1" x14ac:dyDescent="0.25">
      <c r="A588" s="647"/>
      <c r="B588" s="648"/>
      <c r="C588" s="647"/>
      <c r="D588" s="647"/>
      <c r="E588" s="649"/>
      <c r="F588" s="650"/>
    </row>
    <row r="589" spans="1:7" s="656" customFormat="1" ht="12.75" customHeight="1" thickBot="1" x14ac:dyDescent="0.3">
      <c r="A589" s="652"/>
      <c r="B589" s="653" t="s">
        <v>978</v>
      </c>
      <c r="C589" s="652"/>
      <c r="D589" s="652"/>
      <c r="E589" s="652"/>
      <c r="F589" s="654"/>
      <c r="G589" s="655"/>
    </row>
    <row r="590" spans="1:7" s="662" customFormat="1" ht="16.5" customHeight="1" thickTop="1" x14ac:dyDescent="0.3">
      <c r="A590" s="556" t="s">
        <v>16</v>
      </c>
      <c r="B590" s="657" t="s">
        <v>17</v>
      </c>
      <c r="C590" s="658" t="s">
        <v>644</v>
      </c>
      <c r="D590" s="657" t="s">
        <v>643</v>
      </c>
      <c r="E590" s="659" t="s">
        <v>910</v>
      </c>
      <c r="F590" s="660" t="s">
        <v>979</v>
      </c>
      <c r="G590" s="661"/>
    </row>
    <row r="591" spans="1:7" s="669" customFormat="1" x14ac:dyDescent="0.25">
      <c r="A591" s="663"/>
      <c r="B591" s="664"/>
      <c r="C591" s="665"/>
      <c r="D591" s="666"/>
      <c r="E591" s="667" t="s">
        <v>18</v>
      </c>
      <c r="F591" s="1349" t="s">
        <v>18</v>
      </c>
      <c r="G591" s="355"/>
    </row>
    <row r="592" spans="1:7" s="669" customFormat="1" x14ac:dyDescent="0.25">
      <c r="A592" s="605"/>
      <c r="B592" s="522" t="s">
        <v>980</v>
      </c>
      <c r="C592" s="405"/>
      <c r="D592" s="661"/>
      <c r="E592" s="670"/>
      <c r="F592" s="671"/>
      <c r="G592" s="355"/>
    </row>
    <row r="593" spans="1:7" s="669" customFormat="1" x14ac:dyDescent="0.25">
      <c r="A593" s="605"/>
      <c r="B593" s="522"/>
      <c r="C593" s="405"/>
      <c r="D593" s="661"/>
      <c r="E593" s="670"/>
      <c r="F593" s="671"/>
      <c r="G593" s="355"/>
    </row>
    <row r="594" spans="1:7" s="669" customFormat="1" x14ac:dyDescent="0.25">
      <c r="A594" s="605" t="s">
        <v>20</v>
      </c>
      <c r="B594" s="672" t="s">
        <v>981</v>
      </c>
      <c r="C594" s="405"/>
      <c r="D594" s="661"/>
      <c r="E594" s="670"/>
      <c r="F594" s="671"/>
      <c r="G594" s="355"/>
    </row>
    <row r="595" spans="1:7" s="669" customFormat="1" x14ac:dyDescent="0.25">
      <c r="A595" s="605"/>
      <c r="B595" s="506" t="s">
        <v>982</v>
      </c>
      <c r="C595" s="405"/>
      <c r="D595" s="661"/>
      <c r="E595" s="670"/>
      <c r="F595" s="671"/>
      <c r="G595" s="355"/>
    </row>
    <row r="596" spans="1:7" s="669" customFormat="1" x14ac:dyDescent="0.25">
      <c r="A596" s="605"/>
      <c r="B596" s="506" t="s">
        <v>983</v>
      </c>
      <c r="C596" s="673" t="s">
        <v>487</v>
      </c>
      <c r="D596" s="674">
        <v>1</v>
      </c>
      <c r="E596" s="948"/>
      <c r="F596" s="1350">
        <f>D596*E596</f>
        <v>0</v>
      </c>
      <c r="G596" s="355"/>
    </row>
    <row r="597" spans="1:7" s="669" customFormat="1" x14ac:dyDescent="0.25">
      <c r="A597" s="605"/>
      <c r="B597" s="672"/>
      <c r="C597" s="673"/>
      <c r="D597" s="674"/>
      <c r="E597" s="670"/>
      <c r="F597" s="671"/>
      <c r="G597" s="355"/>
    </row>
    <row r="598" spans="1:7" s="669" customFormat="1" x14ac:dyDescent="0.25">
      <c r="A598" s="605" t="s">
        <v>25</v>
      </c>
      <c r="B598" s="675" t="s">
        <v>984</v>
      </c>
      <c r="C598" s="405" t="s">
        <v>487</v>
      </c>
      <c r="D598" s="661">
        <v>1</v>
      </c>
      <c r="E598" s="948"/>
      <c r="F598" s="1350">
        <f>D598*E598</f>
        <v>0</v>
      </c>
      <c r="G598" s="355"/>
    </row>
    <row r="599" spans="1:7" s="669" customFormat="1" x14ac:dyDescent="0.25">
      <c r="A599" s="605"/>
      <c r="B599" s="675" t="s">
        <v>985</v>
      </c>
      <c r="C599" s="405"/>
      <c r="D599" s="661"/>
      <c r="E599" s="670"/>
      <c r="F599" s="671"/>
      <c r="G599" s="355"/>
    </row>
    <row r="600" spans="1:7" s="669" customFormat="1" x14ac:dyDescent="0.25">
      <c r="A600" s="605"/>
      <c r="B600" s="672"/>
      <c r="C600" s="673"/>
      <c r="D600" s="674"/>
      <c r="E600" s="670"/>
      <c r="F600" s="671"/>
      <c r="G600" s="355"/>
    </row>
    <row r="601" spans="1:7" s="669" customFormat="1" x14ac:dyDescent="0.25">
      <c r="A601" s="676" t="s">
        <v>28</v>
      </c>
      <c r="B601" s="357" t="s">
        <v>986</v>
      </c>
      <c r="C601" s="673" t="s">
        <v>487</v>
      </c>
      <c r="D601" s="674">
        <v>1</v>
      </c>
      <c r="E601" s="948"/>
      <c r="F601" s="1350">
        <f>D601*E601</f>
        <v>0</v>
      </c>
      <c r="G601" s="355"/>
    </row>
    <row r="602" spans="1:7" s="669" customFormat="1" x14ac:dyDescent="0.25">
      <c r="A602" s="676"/>
      <c r="B602" s="357"/>
      <c r="C602" s="673"/>
      <c r="D602" s="674"/>
      <c r="E602" s="670"/>
      <c r="F602" s="671"/>
      <c r="G602" s="355"/>
    </row>
    <row r="603" spans="1:7" s="669" customFormat="1" x14ac:dyDescent="0.25">
      <c r="A603" s="676" t="s">
        <v>31</v>
      </c>
      <c r="B603" s="357" t="s">
        <v>987</v>
      </c>
      <c r="C603" s="673" t="s">
        <v>487</v>
      </c>
      <c r="D603" s="674">
        <v>2</v>
      </c>
      <c r="E603" s="948"/>
      <c r="F603" s="1350">
        <f>D603*E603</f>
        <v>0</v>
      </c>
      <c r="G603" s="355"/>
    </row>
    <row r="604" spans="1:7" s="669" customFormat="1" x14ac:dyDescent="0.25">
      <c r="A604" s="605"/>
      <c r="B604" s="506"/>
      <c r="C604" s="405"/>
      <c r="D604" s="661"/>
      <c r="E604" s="670"/>
      <c r="F604" s="671"/>
      <c r="G604" s="355"/>
    </row>
    <row r="605" spans="1:7" s="669" customFormat="1" ht="14.25" customHeight="1" x14ac:dyDescent="0.25">
      <c r="A605" s="605" t="s">
        <v>44</v>
      </c>
      <c r="B605" s="506" t="s">
        <v>988</v>
      </c>
      <c r="C605" s="673" t="s">
        <v>487</v>
      </c>
      <c r="D605" s="674">
        <v>1</v>
      </c>
      <c r="E605" s="948"/>
      <c r="F605" s="1350">
        <f>D605*E605</f>
        <v>0</v>
      </c>
      <c r="G605" s="355"/>
    </row>
    <row r="606" spans="1:7" s="669" customFormat="1" ht="12.75" customHeight="1" x14ac:dyDescent="0.25">
      <c r="A606" s="605"/>
      <c r="B606" s="506"/>
      <c r="C606" s="677"/>
      <c r="D606" s="661"/>
      <c r="E606" s="670"/>
      <c r="F606" s="671"/>
      <c r="G606" s="355"/>
    </row>
    <row r="607" spans="1:7" s="669" customFormat="1" ht="12" customHeight="1" x14ac:dyDescent="0.25">
      <c r="A607" s="678" t="s">
        <v>56</v>
      </c>
      <c r="B607" s="679" t="s">
        <v>989</v>
      </c>
      <c r="C607" s="680"/>
      <c r="D607" s="674"/>
      <c r="E607" s="681"/>
      <c r="F607" s="671"/>
      <c r="G607" s="355"/>
    </row>
    <row r="608" spans="1:7" s="669" customFormat="1" ht="12" customHeight="1" x14ac:dyDescent="0.25">
      <c r="A608" s="678"/>
      <c r="B608" s="679" t="s">
        <v>990</v>
      </c>
      <c r="C608" s="680" t="s">
        <v>991</v>
      </c>
      <c r="D608" s="674">
        <v>1</v>
      </c>
      <c r="E608" s="949"/>
      <c r="F608" s="1350">
        <f t="shared" ref="F608" si="11">D608*E608</f>
        <v>0</v>
      </c>
      <c r="G608" s="355"/>
    </row>
    <row r="609" spans="1:7" s="669" customFormat="1" x14ac:dyDescent="0.25">
      <c r="A609" s="678"/>
      <c r="B609" s="679"/>
      <c r="C609" s="680"/>
      <c r="D609" s="674"/>
      <c r="E609" s="681"/>
      <c r="F609" s="671"/>
      <c r="G609" s="355"/>
    </row>
    <row r="610" spans="1:7" s="669" customFormat="1" ht="12.75" customHeight="1" x14ac:dyDescent="0.25">
      <c r="A610" s="676" t="s">
        <v>60</v>
      </c>
      <c r="B610" s="679" t="s">
        <v>992</v>
      </c>
      <c r="C610" s="673" t="s">
        <v>487</v>
      </c>
      <c r="D610" s="674">
        <v>4</v>
      </c>
      <c r="E610" s="949"/>
      <c r="F610" s="1350">
        <f t="shared" ref="F610" si="12">D610*E610</f>
        <v>0</v>
      </c>
      <c r="G610" s="355"/>
    </row>
    <row r="611" spans="1:7" s="669" customFormat="1" ht="12.75" customHeight="1" x14ac:dyDescent="0.25">
      <c r="A611" s="676"/>
      <c r="B611" s="679"/>
      <c r="C611" s="673"/>
      <c r="D611" s="674"/>
      <c r="E611" s="681"/>
      <c r="F611" s="671"/>
      <c r="G611" s="355"/>
    </row>
    <row r="612" spans="1:7" s="669" customFormat="1" ht="12.75" customHeight="1" x14ac:dyDescent="0.25">
      <c r="A612" s="676" t="s">
        <v>455</v>
      </c>
      <c r="B612" s="679" t="s">
        <v>993</v>
      </c>
      <c r="C612" s="673" t="s">
        <v>487</v>
      </c>
      <c r="D612" s="674">
        <v>1</v>
      </c>
      <c r="E612" s="949"/>
      <c r="F612" s="1350">
        <f t="shared" ref="F612" si="13">D612*E612</f>
        <v>0</v>
      </c>
      <c r="G612" s="355"/>
    </row>
    <row r="613" spans="1:7" s="669" customFormat="1" ht="12.75" customHeight="1" x14ac:dyDescent="0.25">
      <c r="A613" s="676"/>
      <c r="B613" s="679"/>
      <c r="C613" s="673"/>
      <c r="D613" s="674"/>
      <c r="E613" s="681"/>
      <c r="F613" s="671"/>
      <c r="G613" s="355"/>
    </row>
    <row r="614" spans="1:7" s="669" customFormat="1" ht="12.75" customHeight="1" x14ac:dyDescent="0.25">
      <c r="A614" s="678" t="s">
        <v>456</v>
      </c>
      <c r="B614" s="675" t="s">
        <v>994</v>
      </c>
      <c r="C614" s="680" t="s">
        <v>487</v>
      </c>
      <c r="D614" s="674">
        <v>1</v>
      </c>
      <c r="E614" s="949"/>
      <c r="F614" s="1350">
        <f t="shared" ref="F614" si="14">D614*E614</f>
        <v>0</v>
      </c>
      <c r="G614" s="355"/>
    </row>
    <row r="615" spans="1:7" s="669" customFormat="1" ht="12" customHeight="1" x14ac:dyDescent="0.25">
      <c r="A615" s="678"/>
      <c r="B615" s="675"/>
      <c r="C615" s="680"/>
      <c r="D615" s="674"/>
      <c r="E615" s="681"/>
      <c r="F615" s="671"/>
      <c r="G615" s="355"/>
    </row>
    <row r="616" spans="1:7" s="669" customFormat="1" x14ac:dyDescent="0.25">
      <c r="A616" s="678" t="s">
        <v>457</v>
      </c>
      <c r="B616" s="675" t="s">
        <v>995</v>
      </c>
      <c r="C616" s="680" t="s">
        <v>487</v>
      </c>
      <c r="D616" s="674">
        <v>1</v>
      </c>
      <c r="E616" s="949"/>
      <c r="F616" s="1350">
        <f t="shared" ref="F616" si="15">D616*E616</f>
        <v>0</v>
      </c>
      <c r="G616" s="355"/>
    </row>
    <row r="617" spans="1:7" s="669" customFormat="1" x14ac:dyDescent="0.25">
      <c r="A617" s="678"/>
      <c r="B617" s="675"/>
      <c r="C617" s="680"/>
      <c r="D617" s="674"/>
      <c r="E617" s="681"/>
      <c r="F617" s="671"/>
      <c r="G617" s="355"/>
    </row>
    <row r="618" spans="1:7" s="669" customFormat="1" x14ac:dyDescent="0.25">
      <c r="A618" s="678" t="s">
        <v>458</v>
      </c>
      <c r="B618" s="675" t="s">
        <v>996</v>
      </c>
      <c r="C618" s="680" t="s">
        <v>487</v>
      </c>
      <c r="D618" s="674">
        <v>1</v>
      </c>
      <c r="E618" s="949"/>
      <c r="F618" s="1350">
        <f t="shared" ref="F618" si="16">D618*E618</f>
        <v>0</v>
      </c>
      <c r="G618" s="355"/>
    </row>
    <row r="619" spans="1:7" s="669" customFormat="1" x14ac:dyDescent="0.25">
      <c r="A619" s="678"/>
      <c r="B619" s="675"/>
      <c r="C619" s="680"/>
      <c r="D619" s="674"/>
      <c r="E619" s="681"/>
      <c r="F619" s="671"/>
      <c r="G619" s="355"/>
    </row>
    <row r="620" spans="1:7" s="669" customFormat="1" x14ac:dyDescent="0.25">
      <c r="A620" s="678" t="s">
        <v>459</v>
      </c>
      <c r="B620" s="675" t="s">
        <v>997</v>
      </c>
      <c r="C620" s="680" t="s">
        <v>487</v>
      </c>
      <c r="D620" s="674">
        <v>1</v>
      </c>
      <c r="E620" s="949"/>
      <c r="F620" s="1350">
        <f t="shared" ref="F620" si="17">D620*E620</f>
        <v>0</v>
      </c>
      <c r="G620" s="355"/>
    </row>
    <row r="621" spans="1:7" s="669" customFormat="1" x14ac:dyDescent="0.25">
      <c r="A621" s="676"/>
      <c r="B621" s="672"/>
      <c r="C621" s="673"/>
      <c r="D621" s="674"/>
      <c r="E621" s="681"/>
      <c r="F621" s="682"/>
      <c r="G621" s="355"/>
    </row>
    <row r="622" spans="1:7" ht="14.1" customHeight="1" x14ac:dyDescent="0.25">
      <c r="A622" s="478"/>
      <c r="B622" s="507"/>
      <c r="C622" s="405"/>
      <c r="D622" s="405"/>
      <c r="E622" s="683"/>
      <c r="F622" s="497"/>
    </row>
    <row r="623" spans="1:7" ht="14.1" customHeight="1" x14ac:dyDescent="0.25">
      <c r="A623" s="1302"/>
      <c r="B623" s="1351"/>
      <c r="C623" s="1302"/>
      <c r="D623" s="1304"/>
      <c r="E623" s="1327"/>
      <c r="F623" s="1328"/>
    </row>
    <row r="624" spans="1:7" s="430" customFormat="1" ht="14.1" customHeight="1" thickBot="1" x14ac:dyDescent="0.3">
      <c r="A624" s="1307"/>
      <c r="B624" s="1352" t="s">
        <v>998</v>
      </c>
      <c r="C624" s="1307"/>
      <c r="D624" s="1309"/>
      <c r="E624" s="1329"/>
      <c r="F624" s="1353">
        <f>SUM(F592:F622)</f>
        <v>0</v>
      </c>
    </row>
    <row r="625" spans="1:7" ht="14.1" customHeight="1" thickTop="1" x14ac:dyDescent="0.25">
      <c r="A625" s="406"/>
      <c r="B625" s="431"/>
      <c r="C625" s="406"/>
      <c r="D625" s="406"/>
      <c r="E625" s="536"/>
      <c r="F625" s="537"/>
    </row>
    <row r="626" spans="1:7" s="656" customFormat="1" ht="12.75" customHeight="1" thickBot="1" x14ac:dyDescent="0.3">
      <c r="A626" s="652"/>
      <c r="B626" s="684"/>
      <c r="C626" s="652"/>
      <c r="D626" s="652"/>
      <c r="E626" s="652"/>
      <c r="F626" s="654"/>
      <c r="G626" s="655"/>
    </row>
    <row r="627" spans="1:7" s="662" customFormat="1" ht="24.75" customHeight="1" thickTop="1" x14ac:dyDescent="0.3">
      <c r="A627" s="556" t="s">
        <v>16</v>
      </c>
      <c r="B627" s="657" t="s">
        <v>17</v>
      </c>
      <c r="C627" s="658" t="s">
        <v>644</v>
      </c>
      <c r="D627" s="657" t="s">
        <v>643</v>
      </c>
      <c r="E627" s="659" t="s">
        <v>910</v>
      </c>
      <c r="F627" s="660" t="s">
        <v>979</v>
      </c>
      <c r="G627" s="661"/>
    </row>
    <row r="628" spans="1:7" s="669" customFormat="1" x14ac:dyDescent="0.25">
      <c r="A628" s="663"/>
      <c r="B628" s="664"/>
      <c r="C628" s="665"/>
      <c r="D628" s="666"/>
      <c r="E628" s="667" t="s">
        <v>18</v>
      </c>
      <c r="F628" s="668" t="s">
        <v>18</v>
      </c>
      <c r="G628" s="355"/>
    </row>
    <row r="629" spans="1:7" s="669" customFormat="1" x14ac:dyDescent="0.25">
      <c r="A629" s="556"/>
      <c r="B629" s="607"/>
      <c r="C629" s="658"/>
      <c r="D629" s="685"/>
      <c r="E629" s="659"/>
      <c r="F629" s="686"/>
      <c r="G629" s="355"/>
    </row>
    <row r="630" spans="1:7" s="669" customFormat="1" x14ac:dyDescent="0.25">
      <c r="A630" s="556"/>
      <c r="B630" s="607" t="s">
        <v>999</v>
      </c>
      <c r="C630" s="658"/>
      <c r="D630" s="685"/>
      <c r="E630" s="659"/>
      <c r="F630" s="686"/>
      <c r="G630" s="355"/>
    </row>
    <row r="631" spans="1:7" s="669" customFormat="1" x14ac:dyDescent="0.25">
      <c r="A631" s="605"/>
      <c r="B631" s="522" t="s">
        <v>980</v>
      </c>
      <c r="C631" s="405"/>
      <c r="D631" s="661"/>
      <c r="E631" s="670"/>
      <c r="F631" s="671"/>
      <c r="G631" s="355"/>
    </row>
    <row r="632" spans="1:7" s="669" customFormat="1" x14ac:dyDescent="0.25">
      <c r="A632" s="676"/>
      <c r="B632" s="687" t="s">
        <v>1000</v>
      </c>
      <c r="C632" s="673"/>
      <c r="D632" s="674"/>
      <c r="E632" s="688"/>
      <c r="F632" s="689"/>
      <c r="G632" s="355"/>
    </row>
    <row r="633" spans="1:7" s="669" customFormat="1" x14ac:dyDescent="0.25">
      <c r="A633" s="676"/>
      <c r="B633" s="672" t="s">
        <v>1001</v>
      </c>
      <c r="C633" s="673"/>
      <c r="D633" s="674"/>
      <c r="E633" s="688"/>
      <c r="F633" s="689"/>
      <c r="G633" s="355"/>
    </row>
    <row r="634" spans="1:7" s="669" customFormat="1" x14ac:dyDescent="0.25">
      <c r="A634" s="676"/>
      <c r="B634" s="672" t="s">
        <v>1002</v>
      </c>
      <c r="C634" s="673"/>
      <c r="D634" s="674"/>
      <c r="E634" s="688"/>
      <c r="F634" s="689"/>
      <c r="G634" s="355"/>
    </row>
    <row r="635" spans="1:7" s="669" customFormat="1" x14ac:dyDescent="0.25">
      <c r="A635" s="676"/>
      <c r="B635" s="672"/>
      <c r="C635" s="673"/>
      <c r="D635" s="674"/>
      <c r="E635" s="688"/>
      <c r="F635" s="689"/>
      <c r="G635" s="355"/>
    </row>
    <row r="636" spans="1:7" s="669" customFormat="1" x14ac:dyDescent="0.25">
      <c r="A636" s="676" t="s">
        <v>20</v>
      </c>
      <c r="B636" s="672" t="s">
        <v>1003</v>
      </c>
      <c r="C636" s="680" t="s">
        <v>1004</v>
      </c>
      <c r="D636" s="674">
        <v>12</v>
      </c>
      <c r="E636" s="949"/>
      <c r="F636" s="1350">
        <f>D636*E636</f>
        <v>0</v>
      </c>
      <c r="G636" s="355"/>
    </row>
    <row r="637" spans="1:7" s="669" customFormat="1" x14ac:dyDescent="0.25">
      <c r="A637" s="676"/>
      <c r="B637" s="672"/>
      <c r="C637" s="673"/>
      <c r="D637" s="674"/>
      <c r="E637" s="688"/>
      <c r="F637" s="671"/>
      <c r="G637" s="355"/>
    </row>
    <row r="638" spans="1:7" s="669" customFormat="1" x14ac:dyDescent="0.25">
      <c r="A638" s="676" t="s">
        <v>25</v>
      </c>
      <c r="B638" s="672" t="s">
        <v>1005</v>
      </c>
      <c r="C638" s="680" t="s">
        <v>1006</v>
      </c>
      <c r="D638" s="674">
        <v>21</v>
      </c>
      <c r="E638" s="949"/>
      <c r="F638" s="1350">
        <f t="shared" ref="F638:F658" si="18">D638*E638</f>
        <v>0</v>
      </c>
      <c r="G638" s="355"/>
    </row>
    <row r="639" spans="1:7" s="669" customFormat="1" x14ac:dyDescent="0.25">
      <c r="A639" s="676"/>
      <c r="B639" s="672"/>
      <c r="C639" s="673"/>
      <c r="D639" s="674"/>
      <c r="E639" s="688"/>
      <c r="F639" s="671"/>
      <c r="G639" s="355"/>
    </row>
    <row r="640" spans="1:7" s="669" customFormat="1" x14ac:dyDescent="0.25">
      <c r="A640" s="676"/>
      <c r="B640" s="687" t="s">
        <v>1007</v>
      </c>
      <c r="C640" s="673"/>
      <c r="D640" s="674"/>
      <c r="E640" s="688"/>
      <c r="F640" s="671"/>
      <c r="G640" s="355"/>
    </row>
    <row r="641" spans="1:7" s="669" customFormat="1" x14ac:dyDescent="0.25">
      <c r="A641" s="676" t="s">
        <v>28</v>
      </c>
      <c r="B641" s="672" t="s">
        <v>1008</v>
      </c>
      <c r="C641" s="680" t="s">
        <v>860</v>
      </c>
      <c r="D641" s="674">
        <v>10</v>
      </c>
      <c r="E641" s="949"/>
      <c r="F641" s="1350">
        <f t="shared" si="18"/>
        <v>0</v>
      </c>
      <c r="G641" s="355"/>
    </row>
    <row r="642" spans="1:7" s="669" customFormat="1" x14ac:dyDescent="0.25">
      <c r="A642" s="676"/>
      <c r="B642" s="672"/>
      <c r="C642" s="673"/>
      <c r="D642" s="674"/>
      <c r="E642" s="688"/>
      <c r="F642" s="671"/>
      <c r="G642" s="355"/>
    </row>
    <row r="643" spans="1:7" s="669" customFormat="1" x14ac:dyDescent="0.25">
      <c r="A643" s="676" t="s">
        <v>31</v>
      </c>
      <c r="B643" s="672" t="s">
        <v>1009</v>
      </c>
      <c r="C643" s="680" t="s">
        <v>487</v>
      </c>
      <c r="D643" s="674">
        <v>9</v>
      </c>
      <c r="E643" s="949"/>
      <c r="F643" s="1350">
        <f t="shared" si="18"/>
        <v>0</v>
      </c>
      <c r="G643" s="355"/>
    </row>
    <row r="644" spans="1:7" s="669" customFormat="1" x14ac:dyDescent="0.25">
      <c r="A644" s="676"/>
      <c r="B644" s="672"/>
      <c r="C644" s="673"/>
      <c r="D644" s="674"/>
      <c r="E644" s="688"/>
      <c r="F644" s="671"/>
      <c r="G644" s="355"/>
    </row>
    <row r="645" spans="1:7" s="669" customFormat="1" x14ac:dyDescent="0.25">
      <c r="A645" s="676"/>
      <c r="B645" s="687" t="s">
        <v>1010</v>
      </c>
      <c r="C645" s="680"/>
      <c r="D645" s="674"/>
      <c r="E645" s="681"/>
      <c r="F645" s="671"/>
      <c r="G645" s="355"/>
    </row>
    <row r="646" spans="1:7" s="669" customFormat="1" x14ac:dyDescent="0.25">
      <c r="A646" s="676" t="s">
        <v>44</v>
      </c>
      <c r="B646" s="672" t="s">
        <v>1011</v>
      </c>
      <c r="C646" s="680" t="s">
        <v>860</v>
      </c>
      <c r="D646" s="674">
        <v>2</v>
      </c>
      <c r="E646" s="949"/>
      <c r="F646" s="1350">
        <f t="shared" si="18"/>
        <v>0</v>
      </c>
      <c r="G646" s="355"/>
    </row>
    <row r="647" spans="1:7" s="669" customFormat="1" x14ac:dyDescent="0.25">
      <c r="A647" s="676"/>
      <c r="B647" s="672"/>
      <c r="C647" s="673"/>
      <c r="D647" s="674"/>
      <c r="E647" s="688"/>
      <c r="F647" s="671"/>
      <c r="G647" s="355"/>
    </row>
    <row r="648" spans="1:7" s="669" customFormat="1" x14ac:dyDescent="0.25">
      <c r="A648" s="676" t="s">
        <v>56</v>
      </c>
      <c r="B648" s="672" t="s">
        <v>1012</v>
      </c>
      <c r="C648" s="680" t="s">
        <v>487</v>
      </c>
      <c r="D648" s="674">
        <v>2</v>
      </c>
      <c r="E648" s="949"/>
      <c r="F648" s="1350">
        <f t="shared" si="18"/>
        <v>0</v>
      </c>
      <c r="G648" s="355"/>
    </row>
    <row r="649" spans="1:7" s="669" customFormat="1" x14ac:dyDescent="0.25">
      <c r="A649" s="676"/>
      <c r="B649" s="672"/>
      <c r="C649" s="673"/>
      <c r="D649" s="674"/>
      <c r="E649" s="688"/>
      <c r="F649" s="671"/>
      <c r="G649" s="355"/>
    </row>
    <row r="650" spans="1:7" s="669" customFormat="1" x14ac:dyDescent="0.25">
      <c r="A650" s="676"/>
      <c r="B650" s="687" t="s">
        <v>1013</v>
      </c>
      <c r="C650" s="673"/>
      <c r="D650" s="674"/>
      <c r="E650" s="688"/>
      <c r="F650" s="671"/>
      <c r="G650" s="355"/>
    </row>
    <row r="651" spans="1:7" s="669" customFormat="1" x14ac:dyDescent="0.25">
      <c r="A651" s="676" t="s">
        <v>60</v>
      </c>
      <c r="B651" s="672" t="s">
        <v>1014</v>
      </c>
      <c r="C651" s="680" t="s">
        <v>860</v>
      </c>
      <c r="D651" s="674">
        <v>5</v>
      </c>
      <c r="E651" s="949"/>
      <c r="F651" s="1350">
        <f t="shared" si="18"/>
        <v>0</v>
      </c>
      <c r="G651" s="355"/>
    </row>
    <row r="652" spans="1:7" s="669" customFormat="1" x14ac:dyDescent="0.25">
      <c r="A652" s="676"/>
      <c r="B652" s="672"/>
      <c r="C652" s="673"/>
      <c r="D652" s="674"/>
      <c r="E652" s="688"/>
      <c r="F652" s="671"/>
      <c r="G652" s="355"/>
    </row>
    <row r="653" spans="1:7" s="669" customFormat="1" x14ac:dyDescent="0.25">
      <c r="A653" s="676" t="s">
        <v>455</v>
      </c>
      <c r="B653" s="672" t="s">
        <v>1015</v>
      </c>
      <c r="C653" s="680" t="s">
        <v>487</v>
      </c>
      <c r="D653" s="674">
        <v>5</v>
      </c>
      <c r="E653" s="949"/>
      <c r="F653" s="1350">
        <f t="shared" si="18"/>
        <v>0</v>
      </c>
      <c r="G653" s="355"/>
    </row>
    <row r="654" spans="1:7" s="669" customFormat="1" x14ac:dyDescent="0.25">
      <c r="A654" s="676"/>
      <c r="B654" s="672"/>
      <c r="C654" s="680"/>
      <c r="D654" s="674"/>
      <c r="E654" s="681"/>
      <c r="F654" s="671"/>
      <c r="G654" s="355"/>
    </row>
    <row r="655" spans="1:7" s="669" customFormat="1" x14ac:dyDescent="0.25">
      <c r="A655" s="676"/>
      <c r="B655" s="687" t="s">
        <v>1016</v>
      </c>
      <c r="C655" s="673"/>
      <c r="D655" s="674"/>
      <c r="E655" s="688"/>
      <c r="F655" s="671"/>
      <c r="G655" s="355"/>
    </row>
    <row r="656" spans="1:7" s="669" customFormat="1" x14ac:dyDescent="0.25">
      <c r="A656" s="676" t="s">
        <v>456</v>
      </c>
      <c r="B656" s="672" t="s">
        <v>1017</v>
      </c>
      <c r="C656" s="680" t="s">
        <v>860</v>
      </c>
      <c r="D656" s="674">
        <v>6</v>
      </c>
      <c r="E656" s="949"/>
      <c r="F656" s="1350">
        <f t="shared" si="18"/>
        <v>0</v>
      </c>
      <c r="G656" s="355"/>
    </row>
    <row r="657" spans="1:254" s="669" customFormat="1" x14ac:dyDescent="0.25">
      <c r="A657" s="676"/>
      <c r="B657" s="672"/>
      <c r="C657" s="673"/>
      <c r="D657" s="674"/>
      <c r="E657" s="688"/>
      <c r="F657" s="671"/>
      <c r="G657" s="355"/>
    </row>
    <row r="658" spans="1:254" s="669" customFormat="1" x14ac:dyDescent="0.25">
      <c r="A658" s="676" t="s">
        <v>457</v>
      </c>
      <c r="B658" s="672" t="s">
        <v>1018</v>
      </c>
      <c r="C658" s="680" t="s">
        <v>487</v>
      </c>
      <c r="D658" s="674">
        <v>8</v>
      </c>
      <c r="E658" s="949"/>
      <c r="F658" s="1350">
        <f t="shared" si="18"/>
        <v>0</v>
      </c>
      <c r="G658" s="355"/>
    </row>
    <row r="659" spans="1:254" s="669" customFormat="1" x14ac:dyDescent="0.25">
      <c r="A659" s="676"/>
      <c r="B659" s="672"/>
      <c r="C659" s="680"/>
      <c r="D659" s="674"/>
      <c r="E659" s="681"/>
      <c r="F659" s="671"/>
      <c r="G659" s="355"/>
    </row>
    <row r="660" spans="1:254" s="669" customFormat="1" x14ac:dyDescent="0.25">
      <c r="A660" s="673" t="s">
        <v>458</v>
      </c>
      <c r="B660" s="675" t="s">
        <v>1019</v>
      </c>
      <c r="C660" s="673" t="s">
        <v>1020</v>
      </c>
      <c r="D660" s="674" t="s">
        <v>1021</v>
      </c>
      <c r="E660" s="672"/>
      <c r="F660" s="950">
        <v>0</v>
      </c>
      <c r="G660" s="690"/>
      <c r="H660" s="691"/>
      <c r="I660" s="691"/>
      <c r="J660" s="691"/>
      <c r="K660" s="691"/>
      <c r="L660" s="691"/>
      <c r="M660" s="691"/>
      <c r="N660" s="691"/>
      <c r="O660" s="691"/>
      <c r="P660" s="691"/>
      <c r="Q660" s="691"/>
      <c r="R660" s="691"/>
      <c r="S660" s="691"/>
      <c r="T660" s="691"/>
      <c r="U660" s="691"/>
      <c r="V660" s="691"/>
      <c r="W660" s="691"/>
      <c r="X660" s="691"/>
      <c r="Y660" s="691"/>
      <c r="Z660" s="691"/>
      <c r="AA660" s="691"/>
      <c r="AB660" s="691"/>
      <c r="AC660" s="691"/>
      <c r="AD660" s="691"/>
      <c r="AE660" s="691"/>
      <c r="AF660" s="691"/>
      <c r="AG660" s="691"/>
      <c r="AH660" s="691"/>
      <c r="AI660" s="691"/>
      <c r="AJ660" s="691"/>
      <c r="AK660" s="691"/>
      <c r="AL660" s="691"/>
      <c r="AM660" s="691"/>
      <c r="AN660" s="691"/>
      <c r="AO660" s="691"/>
      <c r="AP660" s="691"/>
      <c r="AQ660" s="691"/>
      <c r="AR660" s="691"/>
      <c r="AS660" s="691"/>
      <c r="AT660" s="691"/>
      <c r="AU660" s="691"/>
      <c r="AV660" s="691"/>
      <c r="AW660" s="691"/>
      <c r="AX660" s="691"/>
      <c r="AY660" s="691"/>
      <c r="AZ660" s="691"/>
      <c r="BA660" s="691"/>
      <c r="BB660" s="691"/>
      <c r="BC660" s="691"/>
      <c r="BD660" s="691"/>
      <c r="BE660" s="691"/>
      <c r="BF660" s="691"/>
      <c r="BG660" s="691"/>
      <c r="BH660" s="691"/>
      <c r="BI660" s="691"/>
      <c r="BJ660" s="691"/>
      <c r="BK660" s="691"/>
      <c r="BL660" s="691"/>
      <c r="BM660" s="691"/>
      <c r="BN660" s="691"/>
      <c r="BO660" s="691"/>
      <c r="BP660" s="691"/>
      <c r="BQ660" s="691"/>
      <c r="BR660" s="691"/>
      <c r="BS660" s="691"/>
      <c r="BT660" s="691"/>
      <c r="BU660" s="691"/>
      <c r="BV660" s="691"/>
      <c r="BW660" s="691"/>
      <c r="BX660" s="691"/>
      <c r="BY660" s="691"/>
      <c r="BZ660" s="691"/>
      <c r="CA660" s="691"/>
      <c r="CB660" s="691"/>
      <c r="CC660" s="691"/>
      <c r="CD660" s="691"/>
      <c r="CE660" s="691"/>
      <c r="CF660" s="691"/>
      <c r="CG660" s="691"/>
      <c r="CH660" s="691"/>
      <c r="CI660" s="691"/>
      <c r="CJ660" s="691"/>
      <c r="CK660" s="691"/>
      <c r="CL660" s="691"/>
      <c r="CM660" s="691"/>
      <c r="CN660" s="691"/>
      <c r="CO660" s="691"/>
      <c r="CP660" s="691"/>
      <c r="CQ660" s="691"/>
      <c r="CR660" s="691"/>
      <c r="CS660" s="691"/>
      <c r="CT660" s="691"/>
      <c r="CU660" s="691"/>
      <c r="CV660" s="691"/>
      <c r="CW660" s="691"/>
      <c r="CX660" s="691"/>
      <c r="CY660" s="691"/>
      <c r="CZ660" s="691"/>
      <c r="DA660" s="691"/>
      <c r="DB660" s="691"/>
      <c r="DC660" s="691"/>
      <c r="DD660" s="691"/>
      <c r="DE660" s="691"/>
      <c r="DF660" s="691"/>
      <c r="DG660" s="691"/>
      <c r="DH660" s="691"/>
      <c r="DI660" s="691"/>
      <c r="DJ660" s="691"/>
      <c r="DK660" s="691"/>
      <c r="DL660" s="691"/>
      <c r="DM660" s="691"/>
      <c r="DN660" s="691"/>
      <c r="DO660" s="691"/>
      <c r="DP660" s="691"/>
      <c r="DQ660" s="691"/>
      <c r="DR660" s="691"/>
      <c r="DS660" s="691"/>
      <c r="DT660" s="691"/>
      <c r="DU660" s="691"/>
      <c r="DV660" s="691"/>
      <c r="DW660" s="691"/>
      <c r="DX660" s="691"/>
      <c r="DY660" s="691"/>
      <c r="DZ660" s="691"/>
      <c r="EA660" s="691"/>
      <c r="EB660" s="691"/>
      <c r="EC660" s="691"/>
      <c r="ED660" s="691"/>
      <c r="EE660" s="691"/>
      <c r="EF660" s="691"/>
      <c r="EG660" s="691"/>
      <c r="EH660" s="691"/>
      <c r="EI660" s="691"/>
      <c r="EJ660" s="691"/>
      <c r="EK660" s="691"/>
      <c r="EL660" s="691"/>
      <c r="EM660" s="691"/>
      <c r="EN660" s="691"/>
      <c r="EO660" s="691"/>
      <c r="EP660" s="691"/>
      <c r="EQ660" s="691"/>
      <c r="ER660" s="691"/>
      <c r="ES660" s="691"/>
      <c r="ET660" s="691"/>
      <c r="EU660" s="691"/>
      <c r="EV660" s="691"/>
      <c r="EW660" s="691"/>
      <c r="EX660" s="691"/>
      <c r="EY660" s="691"/>
      <c r="EZ660" s="691"/>
      <c r="FA660" s="691"/>
      <c r="FB660" s="691"/>
      <c r="FC660" s="691"/>
      <c r="FD660" s="691"/>
      <c r="FE660" s="691"/>
      <c r="FF660" s="691"/>
      <c r="FG660" s="691"/>
      <c r="FH660" s="691"/>
      <c r="FI660" s="691"/>
      <c r="FJ660" s="691"/>
      <c r="FK660" s="691"/>
      <c r="FL660" s="691"/>
      <c r="FM660" s="691"/>
      <c r="FN660" s="691"/>
      <c r="FO660" s="691"/>
      <c r="FP660" s="691"/>
      <c r="FQ660" s="691"/>
      <c r="FR660" s="691"/>
      <c r="FS660" s="691"/>
      <c r="FT660" s="691"/>
      <c r="FU660" s="691"/>
      <c r="FV660" s="691"/>
      <c r="FW660" s="691"/>
      <c r="FX660" s="691"/>
      <c r="FY660" s="691"/>
      <c r="FZ660" s="691"/>
      <c r="GA660" s="691"/>
      <c r="GB660" s="691"/>
      <c r="GC660" s="691"/>
      <c r="GD660" s="691"/>
      <c r="GE660" s="691"/>
      <c r="GF660" s="691"/>
      <c r="GG660" s="691"/>
      <c r="GH660" s="691"/>
      <c r="GI660" s="691"/>
      <c r="GJ660" s="691"/>
      <c r="GK660" s="691"/>
      <c r="GL660" s="691"/>
      <c r="GM660" s="691"/>
      <c r="GN660" s="691"/>
      <c r="GO660" s="691"/>
      <c r="GP660" s="691"/>
      <c r="GQ660" s="691"/>
      <c r="GR660" s="691"/>
      <c r="GS660" s="691"/>
      <c r="GT660" s="691"/>
      <c r="GU660" s="691"/>
      <c r="GV660" s="691"/>
      <c r="GW660" s="691"/>
      <c r="GX660" s="691"/>
      <c r="GY660" s="691"/>
      <c r="GZ660" s="691"/>
      <c r="HA660" s="691"/>
      <c r="HB660" s="691"/>
      <c r="HC660" s="691"/>
      <c r="HD660" s="691"/>
      <c r="HE660" s="691"/>
      <c r="HF660" s="691"/>
      <c r="HG660" s="691"/>
      <c r="HH660" s="691"/>
      <c r="HI660" s="691"/>
      <c r="HJ660" s="691"/>
      <c r="HK660" s="691"/>
      <c r="HL660" s="691"/>
      <c r="HM660" s="691"/>
      <c r="HN660" s="691"/>
      <c r="HO660" s="691"/>
      <c r="HP660" s="691"/>
      <c r="HQ660" s="691"/>
      <c r="HR660" s="691"/>
      <c r="HS660" s="691"/>
      <c r="HT660" s="691"/>
      <c r="HU660" s="691"/>
      <c r="HV660" s="691"/>
      <c r="HW660" s="691"/>
      <c r="HX660" s="691"/>
      <c r="HY660" s="691"/>
      <c r="HZ660" s="691"/>
      <c r="IA660" s="691"/>
      <c r="IB660" s="691"/>
      <c r="IC660" s="691"/>
      <c r="ID660" s="691"/>
      <c r="IE660" s="691"/>
      <c r="IF660" s="691"/>
      <c r="IG660" s="691"/>
      <c r="IH660" s="691"/>
      <c r="II660" s="691"/>
      <c r="IJ660" s="691"/>
      <c r="IK660" s="691"/>
      <c r="IL660" s="691"/>
      <c r="IM660" s="691"/>
      <c r="IN660" s="691"/>
      <c r="IO660" s="691"/>
      <c r="IP660" s="691"/>
      <c r="IQ660" s="691"/>
      <c r="IR660" s="691"/>
      <c r="IS660" s="691"/>
      <c r="IT660" s="691"/>
    </row>
    <row r="661" spans="1:254" s="669" customFormat="1" x14ac:dyDescent="0.25">
      <c r="A661" s="676"/>
      <c r="B661" s="672"/>
      <c r="C661" s="673"/>
      <c r="D661" s="674"/>
      <c r="E661" s="688"/>
      <c r="F661" s="689"/>
      <c r="G661" s="355"/>
    </row>
    <row r="662" spans="1:254" s="669" customFormat="1" x14ac:dyDescent="0.25">
      <c r="A662" s="678" t="s">
        <v>459</v>
      </c>
      <c r="B662" s="675" t="s">
        <v>1022</v>
      </c>
      <c r="C662" s="673" t="s">
        <v>1020</v>
      </c>
      <c r="D662" s="674" t="s">
        <v>1021</v>
      </c>
      <c r="E662" s="681"/>
      <c r="F662" s="951">
        <v>0</v>
      </c>
      <c r="G662" s="355"/>
    </row>
    <row r="663" spans="1:254" s="669" customFormat="1" x14ac:dyDescent="0.25">
      <c r="A663" s="676"/>
      <c r="B663" s="672"/>
      <c r="C663" s="673"/>
      <c r="D663" s="674"/>
      <c r="E663" s="688"/>
      <c r="F663" s="689"/>
      <c r="G663" s="355"/>
    </row>
    <row r="664" spans="1:254" s="669" customFormat="1" x14ac:dyDescent="0.25">
      <c r="A664" s="678" t="s">
        <v>460</v>
      </c>
      <c r="B664" s="675" t="s">
        <v>1023</v>
      </c>
      <c r="C664" s="673" t="s">
        <v>1020</v>
      </c>
      <c r="D664" s="674" t="s">
        <v>1021</v>
      </c>
      <c r="E664" s="681"/>
      <c r="F664" s="951">
        <v>0</v>
      </c>
      <c r="G664" s="355"/>
    </row>
    <row r="665" spans="1:254" s="669" customFormat="1" x14ac:dyDescent="0.25">
      <c r="A665" s="663"/>
      <c r="B665" s="565"/>
      <c r="C665" s="692"/>
      <c r="D665" s="556"/>
      <c r="E665" s="693"/>
      <c r="F665" s="694"/>
      <c r="G665" s="355"/>
    </row>
    <row r="666" spans="1:254" s="669" customFormat="1" x14ac:dyDescent="0.25">
      <c r="A666" s="1354" t="s">
        <v>1024</v>
      </c>
      <c r="B666" s="1355" t="s">
        <v>1025</v>
      </c>
      <c r="C666" s="1356"/>
      <c r="D666" s="1357"/>
      <c r="E666" s="1358"/>
      <c r="F666" s="1359">
        <f>SUM(F629:F665)</f>
        <v>0</v>
      </c>
      <c r="G666" s="355"/>
    </row>
    <row r="667" spans="1:254" s="669" customFormat="1" ht="13.8" thickBot="1" x14ac:dyDescent="0.3">
      <c r="A667" s="1360"/>
      <c r="B667" s="1361"/>
      <c r="C667" s="1362"/>
      <c r="D667" s="1363"/>
      <c r="E667" s="1364"/>
      <c r="F667" s="1365"/>
      <c r="G667" s="355"/>
    </row>
    <row r="668" spans="1:254" s="669" customFormat="1" ht="13.8" thickTop="1" x14ac:dyDescent="0.25">
      <c r="A668" s="695"/>
      <c r="B668" s="696"/>
      <c r="C668" s="697"/>
      <c r="D668" s="695"/>
      <c r="E668" s="698"/>
      <c r="F668" s="699"/>
      <c r="G668" s="355"/>
    </row>
    <row r="669" spans="1:254" s="703" customFormat="1" ht="14.1" customHeight="1" thickBot="1" x14ac:dyDescent="0.3">
      <c r="A669" s="700"/>
      <c r="B669" s="700"/>
      <c r="C669" s="700"/>
      <c r="D669" s="700"/>
      <c r="E669" s="701"/>
      <c r="F669" s="702"/>
    </row>
    <row r="670" spans="1:254" s="703" customFormat="1" ht="14.1" customHeight="1" thickTop="1" x14ac:dyDescent="0.25">
      <c r="A670" s="704" t="s">
        <v>642</v>
      </c>
      <c r="B670" s="705" t="s">
        <v>17</v>
      </c>
      <c r="C670" s="706" t="s">
        <v>643</v>
      </c>
      <c r="D670" s="707" t="s">
        <v>644</v>
      </c>
      <c r="E670" s="708" t="s">
        <v>645</v>
      </c>
      <c r="F670" s="709" t="s">
        <v>646</v>
      </c>
    </row>
    <row r="671" spans="1:254" s="703" customFormat="1" ht="14.1" customHeight="1" x14ac:dyDescent="0.25">
      <c r="A671" s="710" t="s">
        <v>647</v>
      </c>
      <c r="B671" s="711"/>
      <c r="C671" s="712"/>
      <c r="D671" s="713"/>
      <c r="E671" s="714" t="s">
        <v>18</v>
      </c>
      <c r="F671" s="715" t="s">
        <v>18</v>
      </c>
    </row>
    <row r="672" spans="1:254" s="719" customFormat="1" ht="14.1" customHeight="1" x14ac:dyDescent="0.25">
      <c r="A672" s="707"/>
      <c r="B672" s="431"/>
      <c r="C672" s="707"/>
      <c r="D672" s="716"/>
      <c r="E672" s="717"/>
      <c r="F672" s="718"/>
    </row>
    <row r="673" spans="1:6" s="719" customFormat="1" ht="14.1" customHeight="1" x14ac:dyDescent="0.25">
      <c r="A673" s="707"/>
      <c r="B673" s="706" t="s">
        <v>1026</v>
      </c>
      <c r="C673" s="707"/>
      <c r="D673" s="716"/>
      <c r="E673" s="717"/>
      <c r="F673" s="720"/>
    </row>
    <row r="674" spans="1:6" s="719" customFormat="1" ht="14.1" customHeight="1" x14ac:dyDescent="0.25">
      <c r="A674" s="721"/>
      <c r="B674" s="722" t="s">
        <v>1027</v>
      </c>
      <c r="C674" s="722"/>
      <c r="D674" s="721"/>
      <c r="E674" s="723"/>
      <c r="F674" s="720"/>
    </row>
    <row r="675" spans="1:6" s="719" customFormat="1" ht="14.1" customHeight="1" x14ac:dyDescent="0.25">
      <c r="A675" s="721"/>
      <c r="B675" s="722"/>
      <c r="C675" s="724"/>
      <c r="D675" s="721"/>
      <c r="E675" s="725"/>
      <c r="F675" s="720"/>
    </row>
    <row r="676" spans="1:6" s="719" customFormat="1" ht="14.1" customHeight="1" x14ac:dyDescent="0.25">
      <c r="A676" s="726" t="s">
        <v>20</v>
      </c>
      <c r="B676" s="727" t="s">
        <v>1028</v>
      </c>
      <c r="C676" s="728"/>
      <c r="D676" s="726"/>
      <c r="E676" s="725"/>
      <c r="F676" s="720"/>
    </row>
    <row r="677" spans="1:6" s="719" customFormat="1" ht="14.1" customHeight="1" x14ac:dyDescent="0.25">
      <c r="A677" s="729"/>
      <c r="B677" s="730" t="s">
        <v>1029</v>
      </c>
      <c r="C677" s="731"/>
      <c r="D677" s="731"/>
      <c r="E677" s="732"/>
      <c r="F677" s="720"/>
    </row>
    <row r="678" spans="1:6" s="719" customFormat="1" ht="14.1" customHeight="1" x14ac:dyDescent="0.25">
      <c r="A678" s="729"/>
      <c r="B678" s="733" t="s">
        <v>1030</v>
      </c>
      <c r="C678" s="728"/>
      <c r="D678" s="726"/>
      <c r="E678" s="725"/>
      <c r="F678" s="720"/>
    </row>
    <row r="679" spans="1:6" s="719" customFormat="1" ht="14.1" customHeight="1" x14ac:dyDescent="0.25">
      <c r="A679" s="729"/>
      <c r="B679" s="733" t="s">
        <v>1031</v>
      </c>
      <c r="C679" s="728"/>
      <c r="D679" s="726"/>
      <c r="E679" s="725"/>
      <c r="F679" s="720"/>
    </row>
    <row r="680" spans="1:6" s="719" customFormat="1" ht="14.1" customHeight="1" x14ac:dyDescent="0.25">
      <c r="A680" s="729"/>
      <c r="B680" s="730" t="s">
        <v>1032</v>
      </c>
      <c r="C680" s="734"/>
      <c r="D680" s="726"/>
      <c r="E680" s="725"/>
      <c r="F680" s="720"/>
    </row>
    <row r="681" spans="1:6" s="703" customFormat="1" ht="14.1" customHeight="1" x14ac:dyDescent="0.25">
      <c r="A681" s="729"/>
      <c r="B681" s="733" t="s">
        <v>1033</v>
      </c>
      <c r="C681" s="728"/>
      <c r="D681" s="726"/>
      <c r="E681" s="725"/>
      <c r="F681" s="720"/>
    </row>
    <row r="682" spans="1:6" s="703" customFormat="1" ht="14.1" customHeight="1" x14ac:dyDescent="0.25">
      <c r="A682" s="729"/>
      <c r="B682" s="733" t="s">
        <v>1034</v>
      </c>
      <c r="C682" s="728"/>
      <c r="D682" s="726"/>
      <c r="E682" s="725"/>
      <c r="F682" s="720"/>
    </row>
    <row r="683" spans="1:6" s="703" customFormat="1" ht="14.1" customHeight="1" x14ac:dyDescent="0.25">
      <c r="A683" s="729"/>
      <c r="B683" s="730" t="s">
        <v>1035</v>
      </c>
      <c r="C683" s="728"/>
      <c r="D683" s="726"/>
      <c r="E683" s="735"/>
      <c r="F683" s="720"/>
    </row>
    <row r="684" spans="1:6" s="703" customFormat="1" ht="14.1" customHeight="1" x14ac:dyDescent="0.25">
      <c r="A684" s="729"/>
      <c r="B684" s="730" t="s">
        <v>1036</v>
      </c>
      <c r="C684" s="728"/>
      <c r="D684" s="726"/>
      <c r="E684" s="735"/>
      <c r="F684" s="720"/>
    </row>
    <row r="685" spans="1:6" s="703" customFormat="1" ht="14.1" customHeight="1" x14ac:dyDescent="0.25">
      <c r="A685" s="729"/>
      <c r="B685" s="730" t="s">
        <v>1037</v>
      </c>
      <c r="C685" s="731" t="s">
        <v>860</v>
      </c>
      <c r="D685" s="726">
        <v>4</v>
      </c>
      <c r="E685" s="1295"/>
      <c r="F685" s="1326">
        <f>D685*E685</f>
        <v>0</v>
      </c>
    </row>
    <row r="686" spans="1:6" s="703" customFormat="1" ht="14.1" customHeight="1" x14ac:dyDescent="0.25">
      <c r="A686" s="737"/>
      <c r="B686" s="738"/>
      <c r="C686" s="737"/>
      <c r="D686" s="737"/>
      <c r="E686" s="1296"/>
      <c r="F686" s="736"/>
    </row>
    <row r="687" spans="1:6" s="703" customFormat="1" ht="14.1" customHeight="1" x14ac:dyDescent="0.25">
      <c r="A687" s="737" t="s">
        <v>25</v>
      </c>
      <c r="B687" s="739" t="s">
        <v>1038</v>
      </c>
      <c r="C687" s="737"/>
      <c r="D687" s="737"/>
      <c r="E687" s="1296"/>
      <c r="F687" s="736"/>
    </row>
    <row r="688" spans="1:6" s="703" customFormat="1" ht="14.1" customHeight="1" x14ac:dyDescent="0.25">
      <c r="A688" s="737"/>
      <c r="B688" s="739" t="s">
        <v>1039</v>
      </c>
      <c r="C688" s="721" t="s">
        <v>208</v>
      </c>
      <c r="D688" s="721">
        <v>4</v>
      </c>
      <c r="E688" s="1297"/>
      <c r="F688" s="1326">
        <f>D688*E688</f>
        <v>0</v>
      </c>
    </row>
    <row r="689" spans="1:6" s="703" customFormat="1" ht="14.1" customHeight="1" x14ac:dyDescent="0.25">
      <c r="A689" s="737"/>
      <c r="B689" s="739" t="s">
        <v>1040</v>
      </c>
      <c r="C689" s="721"/>
      <c r="D689" s="721"/>
      <c r="E689" s="1298"/>
      <c r="F689" s="736"/>
    </row>
    <row r="690" spans="1:6" s="703" customFormat="1" ht="14.1" customHeight="1" x14ac:dyDescent="0.25">
      <c r="A690" s="737"/>
      <c r="B690" s="739"/>
      <c r="C690" s="721"/>
      <c r="D690" s="721"/>
      <c r="E690" s="1298"/>
      <c r="F690" s="736"/>
    </row>
    <row r="691" spans="1:6" s="703" customFormat="1" ht="14.1" customHeight="1" x14ac:dyDescent="0.25">
      <c r="A691" s="740" t="s">
        <v>28</v>
      </c>
      <c r="B691" s="741" t="s">
        <v>1041</v>
      </c>
      <c r="C691" s="721" t="s">
        <v>208</v>
      </c>
      <c r="D691" s="721">
        <v>2</v>
      </c>
      <c r="E691" s="1297"/>
      <c r="F691" s="1326">
        <f>D691*E691</f>
        <v>0</v>
      </c>
    </row>
    <row r="692" spans="1:6" s="703" customFormat="1" ht="14.1" customHeight="1" x14ac:dyDescent="0.25">
      <c r="A692" s="740"/>
      <c r="B692" s="741"/>
      <c r="C692" s="721"/>
      <c r="D692" s="721"/>
      <c r="E692" s="1298"/>
      <c r="F692" s="736"/>
    </row>
    <row r="693" spans="1:6" s="703" customFormat="1" ht="14.1" customHeight="1" x14ac:dyDescent="0.25">
      <c r="A693" s="740" t="s">
        <v>31</v>
      </c>
      <c r="B693" s="739" t="s">
        <v>1042</v>
      </c>
      <c r="C693" s="721" t="s">
        <v>208</v>
      </c>
      <c r="D693" s="721">
        <v>4</v>
      </c>
      <c r="E693" s="1297"/>
      <c r="F693" s="1326">
        <f>D693*E693</f>
        <v>0</v>
      </c>
    </row>
    <row r="694" spans="1:6" s="703" customFormat="1" ht="14.1" customHeight="1" x14ac:dyDescent="0.25">
      <c r="A694" s="737"/>
      <c r="B694" s="741"/>
      <c r="C694" s="721"/>
      <c r="D694" s="721"/>
      <c r="E694" s="742"/>
      <c r="F694" s="743"/>
    </row>
    <row r="695" spans="1:6" s="703" customFormat="1" ht="14.1" customHeight="1" x14ac:dyDescent="0.25">
      <c r="A695" s="744"/>
      <c r="B695" s="745"/>
      <c r="C695" s="746"/>
      <c r="D695" s="746"/>
      <c r="E695" s="747"/>
      <c r="F695" s="748"/>
    </row>
    <row r="696" spans="1:6" s="703" customFormat="1" ht="14.1" customHeight="1" x14ac:dyDescent="0.25">
      <c r="A696" s="1366"/>
      <c r="B696" s="1367"/>
      <c r="C696" s="1368"/>
      <c r="D696" s="1368"/>
      <c r="E696" s="1369"/>
      <c r="F696" s="1370"/>
    </row>
    <row r="697" spans="1:6" s="703" customFormat="1" ht="14.1" customHeight="1" thickBot="1" x14ac:dyDescent="0.3">
      <c r="A697" s="1371"/>
      <c r="B697" s="1372" t="s">
        <v>1025</v>
      </c>
      <c r="C697" s="1373"/>
      <c r="D697" s="1373"/>
      <c r="E697" s="1374"/>
      <c r="F697" s="1375">
        <f>SUM(F672:F695)</f>
        <v>0</v>
      </c>
    </row>
    <row r="698" spans="1:6" s="703" customFormat="1" ht="14.1" customHeight="1" thickTop="1" x14ac:dyDescent="0.25">
      <c r="A698" s="749"/>
      <c r="B698" s="749"/>
      <c r="C698" s="749"/>
      <c r="D698" s="749"/>
      <c r="E698" s="750"/>
      <c r="F698" s="751"/>
    </row>
    <row r="699" spans="1:6" s="551" customFormat="1" ht="14.1" customHeight="1" x14ac:dyDescent="0.25">
      <c r="A699" s="752"/>
      <c r="B699" s="752"/>
      <c r="C699" s="752"/>
      <c r="D699" s="752"/>
      <c r="E699" s="753"/>
      <c r="F699" s="754"/>
    </row>
    <row r="700" spans="1:6" s="551" customFormat="1" ht="14.1" customHeight="1" thickBot="1" x14ac:dyDescent="0.3">
      <c r="A700" s="755"/>
      <c r="B700" s="756" t="s">
        <v>1043</v>
      </c>
      <c r="C700" s="429"/>
      <c r="D700" s="429"/>
      <c r="E700" s="757"/>
      <c r="F700" s="758"/>
    </row>
    <row r="701" spans="1:6" s="551" customFormat="1" ht="14.1" customHeight="1" thickTop="1" x14ac:dyDescent="0.25">
      <c r="A701" s="547" t="s">
        <v>16</v>
      </c>
      <c r="B701" s="759" t="s">
        <v>17</v>
      </c>
      <c r="C701" s="508"/>
      <c r="D701" s="406"/>
      <c r="E701" s="760"/>
      <c r="F701" s="761" t="s">
        <v>979</v>
      </c>
    </row>
    <row r="702" spans="1:6" s="551" customFormat="1" ht="14.1" customHeight="1" x14ac:dyDescent="0.25">
      <c r="A702" s="762" t="s">
        <v>647</v>
      </c>
      <c r="B702" s="763"/>
      <c r="C702" s="764"/>
      <c r="D702" s="411"/>
      <c r="E702" s="765"/>
      <c r="F702" s="766" t="s">
        <v>18</v>
      </c>
    </row>
    <row r="703" spans="1:6" s="551" customFormat="1" ht="14.1" customHeight="1" x14ac:dyDescent="0.25">
      <c r="A703" s="547"/>
      <c r="B703" s="759"/>
      <c r="C703" s="508"/>
      <c r="D703" s="406"/>
      <c r="E703" s="760"/>
      <c r="F703" s="767"/>
    </row>
    <row r="704" spans="1:6" s="551" customFormat="1" ht="14.1" customHeight="1" x14ac:dyDescent="0.25">
      <c r="A704" s="547"/>
      <c r="B704" s="759" t="s">
        <v>976</v>
      </c>
      <c r="C704" s="508"/>
      <c r="D704" s="406"/>
      <c r="E704" s="760"/>
      <c r="F704" s="768"/>
    </row>
    <row r="705" spans="1:6" s="551" customFormat="1" ht="14.1" customHeight="1" x14ac:dyDescent="0.25">
      <c r="A705" s="605"/>
      <c r="B705" s="769"/>
      <c r="C705" s="406"/>
      <c r="D705" s="406"/>
      <c r="E705" s="770"/>
      <c r="F705" s="771"/>
    </row>
    <row r="706" spans="1:6" s="551" customFormat="1" ht="14.1" customHeight="1" x14ac:dyDescent="0.25">
      <c r="A706" s="547">
        <v>1</v>
      </c>
      <c r="B706" s="506" t="s">
        <v>1528</v>
      </c>
      <c r="C706" s="510"/>
      <c r="D706" s="406"/>
      <c r="E706" s="760"/>
      <c r="F706" s="772">
        <f>F624</f>
        <v>0</v>
      </c>
    </row>
    <row r="707" spans="1:6" s="551" customFormat="1" ht="14.1" customHeight="1" x14ac:dyDescent="0.25">
      <c r="A707" s="547"/>
      <c r="B707" s="773"/>
      <c r="C707" s="508"/>
      <c r="D707" s="406"/>
      <c r="E707" s="760"/>
      <c r="F707" s="772"/>
    </row>
    <row r="708" spans="1:6" s="551" customFormat="1" ht="14.1" customHeight="1" x14ac:dyDescent="0.25">
      <c r="A708" s="547">
        <v>2</v>
      </c>
      <c r="B708" s="773" t="s">
        <v>1529</v>
      </c>
      <c r="C708" s="508"/>
      <c r="D708" s="406"/>
      <c r="E708" s="760"/>
      <c r="F708" s="772">
        <f>F666</f>
        <v>0</v>
      </c>
    </row>
    <row r="709" spans="1:6" s="551" customFormat="1" ht="14.1" customHeight="1" x14ac:dyDescent="0.25">
      <c r="A709" s="547"/>
      <c r="B709" s="773"/>
      <c r="C709" s="508"/>
      <c r="D709" s="406"/>
      <c r="E709" s="760"/>
      <c r="F709" s="772"/>
    </row>
    <row r="710" spans="1:6" s="551" customFormat="1" ht="14.1" customHeight="1" x14ac:dyDescent="0.25">
      <c r="A710" s="547">
        <v>3</v>
      </c>
      <c r="B710" s="774" t="s">
        <v>1530</v>
      </c>
      <c r="C710" s="508"/>
      <c r="D710" s="406"/>
      <c r="E710" s="760"/>
      <c r="F710" s="772">
        <f>F697</f>
        <v>0</v>
      </c>
    </row>
    <row r="711" spans="1:6" s="551" customFormat="1" ht="14.1" customHeight="1" x14ac:dyDescent="0.25">
      <c r="A711" s="762"/>
      <c r="B711" s="775"/>
      <c r="C711" s="764"/>
      <c r="D711" s="411"/>
      <c r="E711" s="765"/>
      <c r="F711" s="776"/>
    </row>
    <row r="712" spans="1:6" s="510" customFormat="1" ht="14.1" customHeight="1" x14ac:dyDescent="0.25">
      <c r="A712" s="508"/>
      <c r="B712" s="638"/>
      <c r="C712" s="639"/>
      <c r="D712" s="426"/>
      <c r="E712" s="777"/>
      <c r="F712" s="778"/>
    </row>
    <row r="713" spans="1:6" s="622" customFormat="1" ht="14.1" customHeight="1" thickBot="1" x14ac:dyDescent="0.3">
      <c r="A713" s="427"/>
      <c r="B713" s="428" t="s">
        <v>767</v>
      </c>
      <c r="C713" s="429"/>
      <c r="D713" s="429"/>
      <c r="E713" s="757"/>
      <c r="F713" s="779">
        <f>SUM(F703:F711)</f>
        <v>0</v>
      </c>
    </row>
    <row r="714" spans="1:6" ht="14.1" customHeight="1" thickTop="1" x14ac:dyDescent="0.25">
      <c r="A714" s="406"/>
      <c r="B714" s="431"/>
      <c r="C714" s="406"/>
      <c r="D714" s="406"/>
      <c r="E714" s="536"/>
      <c r="F714" s="780"/>
    </row>
    <row r="715" spans="1:6" ht="14.1" customHeight="1" x14ac:dyDescent="0.25">
      <c r="A715" s="406"/>
      <c r="B715" s="431"/>
      <c r="C715" s="406"/>
      <c r="D715" s="406"/>
      <c r="E715" s="536"/>
      <c r="F715" s="537"/>
    </row>
    <row r="716" spans="1:6" ht="14.1" customHeight="1" thickBot="1" x14ac:dyDescent="0.3">
      <c r="A716" s="401"/>
      <c r="B716" s="781" t="s">
        <v>1044</v>
      </c>
      <c r="C716" s="401"/>
      <c r="D716" s="401"/>
      <c r="E716" s="618"/>
      <c r="F716" s="619"/>
    </row>
    <row r="717" spans="1:6" ht="14.1" customHeight="1" thickTop="1" x14ac:dyDescent="0.25">
      <c r="A717" s="405" t="s">
        <v>642</v>
      </c>
      <c r="B717" s="406" t="s">
        <v>17</v>
      </c>
      <c r="C717" s="405" t="s">
        <v>643</v>
      </c>
      <c r="D717" s="405" t="s">
        <v>644</v>
      </c>
      <c r="E717" s="782" t="s">
        <v>645</v>
      </c>
      <c r="F717" s="515" t="s">
        <v>646</v>
      </c>
    </row>
    <row r="718" spans="1:6" ht="14.1" customHeight="1" x14ac:dyDescent="0.25">
      <c r="A718" s="409" t="s">
        <v>647</v>
      </c>
      <c r="B718" s="410"/>
      <c r="C718" s="409"/>
      <c r="D718" s="409"/>
      <c r="E718" s="783" t="s">
        <v>18</v>
      </c>
      <c r="F718" s="517" t="s">
        <v>18</v>
      </c>
    </row>
    <row r="719" spans="1:6" ht="14.1" customHeight="1" x14ac:dyDescent="0.25">
      <c r="A719" s="478"/>
      <c r="B719" s="518"/>
      <c r="C719" s="485"/>
      <c r="D719" s="405"/>
      <c r="E719" s="494"/>
      <c r="F719" s="519"/>
    </row>
    <row r="720" spans="1:6" ht="14.1" customHeight="1" x14ac:dyDescent="0.25">
      <c r="A720" s="478" t="s">
        <v>20</v>
      </c>
      <c r="B720" s="784" t="s">
        <v>1045</v>
      </c>
      <c r="C720" s="405"/>
      <c r="D720" s="405"/>
      <c r="E720" s="494"/>
      <c r="F720" s="497"/>
    </row>
    <row r="721" spans="1:6" ht="14.1" customHeight="1" x14ac:dyDescent="0.25">
      <c r="A721" s="478"/>
      <c r="B721" s="604" t="s">
        <v>1046</v>
      </c>
      <c r="C721" s="507"/>
      <c r="D721" s="405"/>
      <c r="E721" s="683"/>
      <c r="F721" s="521"/>
    </row>
    <row r="722" spans="1:6" ht="14.1" customHeight="1" x14ac:dyDescent="0.25">
      <c r="A722" s="478"/>
      <c r="B722" s="507" t="s">
        <v>1047</v>
      </c>
      <c r="C722" s="405"/>
      <c r="D722" s="405"/>
      <c r="E722" s="683"/>
      <c r="F722" s="497"/>
    </row>
    <row r="723" spans="1:6" ht="14.1" customHeight="1" x14ac:dyDescent="0.25">
      <c r="A723" s="478"/>
      <c r="B723" s="507"/>
      <c r="C723" s="405"/>
      <c r="D723" s="405"/>
      <c r="E723" s="683"/>
      <c r="F723" s="497"/>
    </row>
    <row r="724" spans="1:6" ht="14.1" customHeight="1" x14ac:dyDescent="0.25">
      <c r="A724" s="478"/>
      <c r="B724" s="507" t="s">
        <v>1048</v>
      </c>
      <c r="C724" s="405"/>
      <c r="D724" s="405"/>
      <c r="E724" s="683"/>
      <c r="F724" s="497"/>
    </row>
    <row r="725" spans="1:6" ht="14.1" customHeight="1" x14ac:dyDescent="0.25">
      <c r="A725" s="478"/>
      <c r="B725" s="507" t="s">
        <v>1049</v>
      </c>
      <c r="C725" s="405"/>
      <c r="D725" s="405"/>
      <c r="E725" s="683"/>
      <c r="F725" s="497"/>
    </row>
    <row r="726" spans="1:6" ht="14.1" customHeight="1" x14ac:dyDescent="0.25">
      <c r="A726" s="478"/>
      <c r="B726" s="506" t="s">
        <v>1050</v>
      </c>
      <c r="C726" s="405"/>
      <c r="D726" s="405"/>
      <c r="E726" s="683"/>
      <c r="F726" s="497"/>
    </row>
    <row r="727" spans="1:6" ht="14.1" customHeight="1" x14ac:dyDescent="0.25">
      <c r="A727" s="478"/>
      <c r="B727" s="506" t="s">
        <v>1051</v>
      </c>
      <c r="C727" s="405"/>
      <c r="D727" s="405"/>
      <c r="E727" s="683"/>
      <c r="F727" s="497"/>
    </row>
    <row r="728" spans="1:6" ht="14.1" customHeight="1" x14ac:dyDescent="0.25">
      <c r="A728" s="478"/>
      <c r="B728" s="506"/>
      <c r="C728" s="405"/>
      <c r="D728" s="405"/>
      <c r="E728" s="683"/>
      <c r="F728" s="497"/>
    </row>
    <row r="729" spans="1:6" ht="14.1" customHeight="1" x14ac:dyDescent="0.25">
      <c r="A729" s="478"/>
      <c r="B729" s="785" t="s">
        <v>1052</v>
      </c>
      <c r="C729" s="405" t="s">
        <v>208</v>
      </c>
      <c r="D729" s="405">
        <v>1</v>
      </c>
      <c r="E729" s="952"/>
      <c r="F729" s="1326">
        <f>D729*E729</f>
        <v>0</v>
      </c>
    </row>
    <row r="730" spans="1:6" ht="14.1" customHeight="1" x14ac:dyDescent="0.25">
      <c r="A730" s="478"/>
      <c r="B730" s="506" t="s">
        <v>1053</v>
      </c>
      <c r="C730" s="405"/>
      <c r="D730" s="405"/>
      <c r="E730" s="683"/>
      <c r="F730" s="497"/>
    </row>
    <row r="731" spans="1:6" ht="14.1" customHeight="1" x14ac:dyDescent="0.25">
      <c r="A731" s="478"/>
      <c r="B731" s="523" t="s">
        <v>1054</v>
      </c>
      <c r="C731" s="405"/>
      <c r="D731" s="399"/>
      <c r="E731" s="496"/>
      <c r="F731" s="497"/>
    </row>
    <row r="732" spans="1:6" ht="14.1" customHeight="1" x14ac:dyDescent="0.25">
      <c r="A732" s="478"/>
      <c r="B732" s="523" t="s">
        <v>1055</v>
      </c>
      <c r="C732" s="405"/>
      <c r="D732" s="399"/>
      <c r="E732" s="496"/>
      <c r="F732" s="497"/>
    </row>
    <row r="733" spans="1:6" ht="14.1" customHeight="1" x14ac:dyDescent="0.25">
      <c r="A733" s="478"/>
      <c r="B733" s="523" t="s">
        <v>1056</v>
      </c>
      <c r="C733" s="405"/>
      <c r="D733" s="399"/>
      <c r="E733" s="496"/>
      <c r="F733" s="497"/>
    </row>
    <row r="734" spans="1:6" ht="14.1" customHeight="1" x14ac:dyDescent="0.25">
      <c r="A734" s="478"/>
      <c r="B734" s="523" t="s">
        <v>1057</v>
      </c>
      <c r="C734" s="405"/>
      <c r="D734" s="399"/>
      <c r="E734" s="496"/>
      <c r="F734" s="497"/>
    </row>
    <row r="735" spans="1:6" ht="14.1" customHeight="1" x14ac:dyDescent="0.25">
      <c r="A735" s="478"/>
      <c r="B735" s="523" t="s">
        <v>1058</v>
      </c>
      <c r="C735" s="405"/>
      <c r="D735" s="399"/>
      <c r="E735" s="496"/>
      <c r="F735" s="497"/>
    </row>
    <row r="736" spans="1:6" ht="14.1" customHeight="1" x14ac:dyDescent="0.25">
      <c r="A736" s="478"/>
      <c r="B736" s="523" t="s">
        <v>1059</v>
      </c>
      <c r="C736" s="405"/>
      <c r="D736" s="399"/>
      <c r="E736" s="496"/>
      <c r="F736" s="497"/>
    </row>
    <row r="737" spans="1:6" ht="14.1" customHeight="1" x14ac:dyDescent="0.25">
      <c r="A737" s="478"/>
      <c r="B737" s="523" t="s">
        <v>1060</v>
      </c>
      <c r="C737" s="405"/>
      <c r="D737" s="399"/>
      <c r="E737" s="496"/>
      <c r="F737" s="497"/>
    </row>
    <row r="738" spans="1:6" ht="14.1" customHeight="1" x14ac:dyDescent="0.25">
      <c r="A738" s="478"/>
      <c r="B738" s="523" t="s">
        <v>1061</v>
      </c>
      <c r="C738" s="405"/>
      <c r="D738" s="399"/>
      <c r="E738" s="496"/>
      <c r="F738" s="497"/>
    </row>
    <row r="739" spans="1:6" ht="14.1" customHeight="1" x14ac:dyDescent="0.25">
      <c r="A739" s="478"/>
      <c r="B739" s="523" t="s">
        <v>1062</v>
      </c>
      <c r="C739" s="405"/>
      <c r="D739" s="399"/>
      <c r="E739" s="496"/>
      <c r="F739" s="497"/>
    </row>
    <row r="740" spans="1:6" ht="14.1" customHeight="1" x14ac:dyDescent="0.25">
      <c r="A740" s="478"/>
      <c r="B740" s="523" t="s">
        <v>1063</v>
      </c>
      <c r="C740" s="405"/>
      <c r="D740" s="399"/>
      <c r="E740" s="496"/>
      <c r="F740" s="497"/>
    </row>
    <row r="741" spans="1:6" ht="14.1" customHeight="1" x14ac:dyDescent="0.25">
      <c r="A741" s="478"/>
      <c r="B741" s="523" t="s">
        <v>1064</v>
      </c>
      <c r="C741" s="405"/>
      <c r="D741" s="399"/>
      <c r="E741" s="496"/>
      <c r="F741" s="497"/>
    </row>
    <row r="742" spans="1:6" ht="14.1" customHeight="1" x14ac:dyDescent="0.25">
      <c r="A742" s="478"/>
      <c r="B742" s="523" t="s">
        <v>1065</v>
      </c>
      <c r="C742" s="405"/>
      <c r="D742" s="399"/>
      <c r="E742" s="253"/>
      <c r="F742" s="786"/>
    </row>
    <row r="743" spans="1:6" ht="14.1" customHeight="1" x14ac:dyDescent="0.25">
      <c r="A743" s="478"/>
      <c r="B743" s="523" t="s">
        <v>1066</v>
      </c>
      <c r="C743" s="405"/>
      <c r="D743" s="399"/>
      <c r="E743" s="253"/>
      <c r="F743" s="786"/>
    </row>
    <row r="744" spans="1:6" ht="14.1" customHeight="1" x14ac:dyDescent="0.25">
      <c r="A744" s="478"/>
      <c r="B744" s="506" t="s">
        <v>1067</v>
      </c>
      <c r="C744" s="405"/>
      <c r="D744" s="405"/>
      <c r="E744" s="192"/>
      <c r="F744" s="786"/>
    </row>
    <row r="745" spans="1:6" ht="14.1" customHeight="1" x14ac:dyDescent="0.25">
      <c r="A745" s="478"/>
      <c r="B745" s="522"/>
      <c r="C745" s="405"/>
      <c r="D745" s="405"/>
      <c r="E745" s="192"/>
      <c r="F745" s="786"/>
    </row>
    <row r="746" spans="1:6" x14ac:dyDescent="0.25">
      <c r="A746" s="478" t="s">
        <v>25</v>
      </c>
      <c r="B746" s="784" t="s">
        <v>1068</v>
      </c>
      <c r="C746" s="405"/>
      <c r="D746" s="405"/>
      <c r="E746" s="787"/>
      <c r="F746" s="788"/>
    </row>
    <row r="747" spans="1:6" x14ac:dyDescent="0.25">
      <c r="A747" s="478"/>
      <c r="B747" s="507" t="s">
        <v>1069</v>
      </c>
      <c r="C747" s="405" t="s">
        <v>208</v>
      </c>
      <c r="D747" s="405">
        <v>1</v>
      </c>
      <c r="E747" s="952"/>
      <c r="F747" s="1376">
        <f>D747*E747</f>
        <v>0</v>
      </c>
    </row>
    <row r="748" spans="1:6" x14ac:dyDescent="0.25">
      <c r="A748" s="478"/>
      <c r="B748" s="523"/>
      <c r="C748" s="405"/>
      <c r="D748" s="405"/>
      <c r="E748" s="1290"/>
      <c r="F748" s="788"/>
    </row>
    <row r="749" spans="1:6" x14ac:dyDescent="0.25">
      <c r="A749" s="478" t="s">
        <v>28</v>
      </c>
      <c r="B749" s="790" t="s">
        <v>1070</v>
      </c>
      <c r="C749" s="405"/>
      <c r="D749" s="405"/>
      <c r="E749" s="1290"/>
      <c r="F749" s="788"/>
    </row>
    <row r="750" spans="1:6" x14ac:dyDescent="0.25">
      <c r="A750" s="478"/>
      <c r="B750" s="420" t="s">
        <v>1071</v>
      </c>
      <c r="C750" s="405" t="s">
        <v>208</v>
      </c>
      <c r="D750" s="405">
        <v>3</v>
      </c>
      <c r="E750" s="952"/>
      <c r="F750" s="1376">
        <f>D750*E750</f>
        <v>0</v>
      </c>
    </row>
    <row r="751" spans="1:6" x14ac:dyDescent="0.25">
      <c r="A751" s="478"/>
      <c r="B751" s="523"/>
      <c r="C751" s="405"/>
      <c r="D751" s="405"/>
      <c r="E751" s="789"/>
      <c r="F751" s="788"/>
    </row>
    <row r="752" spans="1:6" ht="14.1" customHeight="1" x14ac:dyDescent="0.25">
      <c r="A752" s="478" t="s">
        <v>31</v>
      </c>
      <c r="B752" s="785" t="s">
        <v>1072</v>
      </c>
      <c r="C752" s="405"/>
      <c r="D752" s="405"/>
      <c r="E752" s="192"/>
      <c r="F752" s="786"/>
    </row>
    <row r="753" spans="1:6" ht="14.1" customHeight="1" x14ac:dyDescent="0.25">
      <c r="A753" s="478"/>
      <c r="B753" s="506" t="s">
        <v>1073</v>
      </c>
      <c r="C753" s="405"/>
      <c r="D753" s="405"/>
      <c r="E753" s="192"/>
      <c r="F753" s="786"/>
    </row>
    <row r="754" spans="1:6" ht="14.1" customHeight="1" x14ac:dyDescent="0.25">
      <c r="A754" s="478"/>
      <c r="B754" s="506" t="s">
        <v>1074</v>
      </c>
      <c r="C754" s="405" t="s">
        <v>16</v>
      </c>
      <c r="D754" s="405" t="s">
        <v>202</v>
      </c>
      <c r="E754" s="192"/>
      <c r="F754" s="941"/>
    </row>
    <row r="755" spans="1:6" ht="14.1" customHeight="1" x14ac:dyDescent="0.25">
      <c r="A755" s="478"/>
      <c r="B755" s="506" t="s">
        <v>1075</v>
      </c>
      <c r="C755" s="405"/>
      <c r="D755" s="405"/>
      <c r="E755" s="192"/>
      <c r="F755" s="786"/>
    </row>
    <row r="756" spans="1:6" ht="14.1" customHeight="1" x14ac:dyDescent="0.25">
      <c r="A756" s="478"/>
      <c r="B756" s="506"/>
      <c r="C756" s="405"/>
      <c r="D756" s="405"/>
      <c r="E756" s="683"/>
      <c r="F756" s="497"/>
    </row>
    <row r="757" spans="1:6" ht="14.1" customHeight="1" x14ac:dyDescent="0.25">
      <c r="A757" s="478" t="s">
        <v>44</v>
      </c>
      <c r="B757" s="506" t="s">
        <v>1076</v>
      </c>
      <c r="C757" s="405" t="s">
        <v>16</v>
      </c>
      <c r="D757" s="405">
        <v>1</v>
      </c>
      <c r="E757" s="192"/>
      <c r="F757" s="941"/>
    </row>
    <row r="758" spans="1:6" ht="14.1" customHeight="1" x14ac:dyDescent="0.25">
      <c r="A758" s="478"/>
      <c r="B758" s="506" t="s">
        <v>1077</v>
      </c>
      <c r="C758" s="405"/>
      <c r="D758" s="405"/>
      <c r="E758" s="683"/>
      <c r="F758" s="497"/>
    </row>
    <row r="759" spans="1:6" ht="14.1" customHeight="1" x14ac:dyDescent="0.25">
      <c r="A759" s="478"/>
      <c r="B759" s="522"/>
      <c r="C759" s="405"/>
      <c r="D759" s="405"/>
      <c r="E759" s="192"/>
      <c r="F759" s="497"/>
    </row>
    <row r="760" spans="1:6" ht="14.1" customHeight="1" x14ac:dyDescent="0.25">
      <c r="A760" s="478" t="s">
        <v>56</v>
      </c>
      <c r="B760" s="506" t="s">
        <v>1078</v>
      </c>
      <c r="C760" s="405" t="s">
        <v>16</v>
      </c>
      <c r="D760" s="405">
        <v>1</v>
      </c>
      <c r="E760" s="192"/>
      <c r="F760" s="941"/>
    </row>
    <row r="761" spans="1:6" ht="14.1" customHeight="1" x14ac:dyDescent="0.25">
      <c r="A761" s="478"/>
      <c r="B761" s="506"/>
      <c r="C761" s="405"/>
      <c r="D761" s="405"/>
      <c r="E761" s="683"/>
      <c r="F761" s="497"/>
    </row>
    <row r="762" spans="1:6" ht="14.1" customHeight="1" x14ac:dyDescent="0.25">
      <c r="A762" s="478" t="s">
        <v>60</v>
      </c>
      <c r="B762" s="420" t="s">
        <v>1079</v>
      </c>
      <c r="C762" s="405"/>
      <c r="D762" s="405"/>
      <c r="E762" s="683"/>
      <c r="F762" s="497"/>
    </row>
    <row r="763" spans="1:6" ht="14.1" customHeight="1" x14ac:dyDescent="0.25">
      <c r="A763" s="478"/>
      <c r="B763" s="420" t="s">
        <v>1080</v>
      </c>
      <c r="C763" s="405" t="s">
        <v>16</v>
      </c>
      <c r="D763" s="405" t="s">
        <v>16</v>
      </c>
      <c r="E763" s="683"/>
      <c r="F763" s="941"/>
    </row>
    <row r="764" spans="1:6" ht="14.1" customHeight="1" x14ac:dyDescent="0.25">
      <c r="A764" s="478"/>
      <c r="B764" s="420"/>
      <c r="C764" s="405"/>
      <c r="D764" s="405"/>
      <c r="E764" s="683"/>
      <c r="F764" s="497"/>
    </row>
    <row r="765" spans="1:6" ht="14.1" customHeight="1" x14ac:dyDescent="0.25">
      <c r="A765" s="478" t="s">
        <v>455</v>
      </c>
      <c r="B765" s="507" t="s">
        <v>1081</v>
      </c>
      <c r="C765" s="405" t="s">
        <v>16</v>
      </c>
      <c r="D765" s="405" t="s">
        <v>16</v>
      </c>
      <c r="E765" s="683"/>
      <c r="F765" s="941"/>
    </row>
    <row r="766" spans="1:6" ht="14.1" customHeight="1" x14ac:dyDescent="0.25">
      <c r="A766" s="478"/>
      <c r="B766" s="507"/>
      <c r="C766" s="405"/>
      <c r="D766" s="405"/>
      <c r="E766" s="683"/>
      <c r="F766" s="497"/>
    </row>
    <row r="767" spans="1:6" ht="14.1" customHeight="1" x14ac:dyDescent="0.25">
      <c r="A767" s="1302"/>
      <c r="B767" s="1351"/>
      <c r="C767" s="1302"/>
      <c r="D767" s="1304"/>
      <c r="E767" s="1327"/>
      <c r="F767" s="1328"/>
    </row>
    <row r="768" spans="1:6" s="430" customFormat="1" ht="14.1" customHeight="1" thickBot="1" x14ac:dyDescent="0.3">
      <c r="A768" s="1307"/>
      <c r="B768" s="1352" t="s">
        <v>767</v>
      </c>
      <c r="C768" s="1307"/>
      <c r="D768" s="1309"/>
      <c r="E768" s="1329"/>
      <c r="F768" s="1330">
        <f>SUM(F719:F766)</f>
        <v>0</v>
      </c>
    </row>
    <row r="769" spans="1:8" ht="14.1" customHeight="1" thickTop="1" x14ac:dyDescent="0.25">
      <c r="A769" s="406"/>
      <c r="B769" s="431"/>
      <c r="C769" s="406"/>
      <c r="D769" s="406"/>
      <c r="E769" s="536"/>
      <c r="F769" s="537"/>
    </row>
    <row r="770" spans="1:8" s="447" customFormat="1" ht="13.8" thickBot="1" x14ac:dyDescent="0.3">
      <c r="A770" s="457"/>
      <c r="B770" s="791" t="s">
        <v>1082</v>
      </c>
      <c r="C770" s="457"/>
      <c r="D770" s="792"/>
      <c r="E770" s="793"/>
      <c r="F770" s="794"/>
    </row>
    <row r="771" spans="1:8" s="798" customFormat="1" ht="14.4" thickTop="1" x14ac:dyDescent="0.25">
      <c r="A771" s="795" t="s">
        <v>16</v>
      </c>
      <c r="B771" s="795" t="s">
        <v>17</v>
      </c>
      <c r="C771" s="795" t="s">
        <v>643</v>
      </c>
      <c r="D771" s="795" t="s">
        <v>644</v>
      </c>
      <c r="E771" s="796" t="s">
        <v>910</v>
      </c>
      <c r="F771" s="797" t="s">
        <v>646</v>
      </c>
      <c r="G771" s="462"/>
      <c r="H771" s="462"/>
    </row>
    <row r="772" spans="1:8" s="798" customFormat="1" ht="13.8" x14ac:dyDescent="0.25">
      <c r="A772" s="799" t="s">
        <v>647</v>
      </c>
      <c r="B772" s="800"/>
      <c r="C772" s="799"/>
      <c r="D772" s="799"/>
      <c r="E772" s="801" t="s">
        <v>18</v>
      </c>
      <c r="F772" s="802" t="s">
        <v>18</v>
      </c>
      <c r="G772" s="462"/>
      <c r="H772" s="462"/>
    </row>
    <row r="773" spans="1:8" s="798" customFormat="1" ht="13.8" x14ac:dyDescent="0.25">
      <c r="A773" s="795"/>
      <c r="B773" s="803"/>
      <c r="C773" s="795"/>
      <c r="D773" s="795"/>
      <c r="E773" s="804"/>
      <c r="F773" s="805"/>
      <c r="G773" s="462"/>
      <c r="H773" s="462"/>
    </row>
    <row r="774" spans="1:8" s="808" customFormat="1" ht="13.8" x14ac:dyDescent="0.25">
      <c r="A774" s="405" t="s">
        <v>20</v>
      </c>
      <c r="B774" s="806" t="s">
        <v>1083</v>
      </c>
      <c r="C774" s="405"/>
      <c r="D774" s="405"/>
      <c r="E774" s="487"/>
      <c r="F774" s="807"/>
      <c r="G774" s="355"/>
      <c r="H774" s="355"/>
    </row>
    <row r="775" spans="1:8" s="808" customFormat="1" ht="13.8" x14ac:dyDescent="0.25">
      <c r="A775" s="405"/>
      <c r="B775" s="507" t="s">
        <v>1084</v>
      </c>
      <c r="C775" s="405" t="s">
        <v>860</v>
      </c>
      <c r="D775" s="405">
        <v>5</v>
      </c>
      <c r="E775" s="1291"/>
      <c r="F775" s="1377">
        <f>D775*E775</f>
        <v>0</v>
      </c>
      <c r="G775" s="355"/>
      <c r="H775" s="355"/>
    </row>
    <row r="776" spans="1:8" s="808" customFormat="1" ht="13.8" x14ac:dyDescent="0.25">
      <c r="A776" s="405"/>
      <c r="B776" s="507" t="s">
        <v>1085</v>
      </c>
      <c r="C776" s="405"/>
      <c r="D776" s="405"/>
      <c r="E776" s="1292"/>
      <c r="F776" s="809"/>
      <c r="G776" s="355"/>
      <c r="H776" s="355"/>
    </row>
    <row r="777" spans="1:8" s="808" customFormat="1" ht="13.8" x14ac:dyDescent="0.25">
      <c r="A777" s="405"/>
      <c r="B777" s="507" t="s">
        <v>741</v>
      </c>
      <c r="C777" s="478"/>
      <c r="D777" s="405"/>
      <c r="E777" s="1292"/>
      <c r="F777" s="809"/>
      <c r="G777" s="355"/>
      <c r="H777" s="355"/>
    </row>
    <row r="778" spans="1:8" s="808" customFormat="1" ht="13.8" x14ac:dyDescent="0.25">
      <c r="A778" s="405"/>
      <c r="B778" s="507"/>
      <c r="C778" s="478"/>
      <c r="D778" s="405"/>
      <c r="E778" s="1292"/>
      <c r="F778" s="809"/>
      <c r="G778" s="355"/>
      <c r="H778" s="355"/>
    </row>
    <row r="779" spans="1:8" s="808" customFormat="1" ht="13.8" x14ac:dyDescent="0.25">
      <c r="A779" s="405" t="s">
        <v>25</v>
      </c>
      <c r="B779" s="355" t="s">
        <v>1086</v>
      </c>
      <c r="C779" s="405"/>
      <c r="D779" s="405"/>
      <c r="E779" s="1292"/>
      <c r="F779" s="809"/>
      <c r="G779" s="355"/>
      <c r="H779" s="355"/>
    </row>
    <row r="780" spans="1:8" s="808" customFormat="1" ht="13.8" x14ac:dyDescent="0.25">
      <c r="A780" s="405"/>
      <c r="B780" s="355" t="s">
        <v>1087</v>
      </c>
      <c r="C780" s="405" t="s">
        <v>860</v>
      </c>
      <c r="D780" s="405">
        <v>5</v>
      </c>
      <c r="E780" s="1291"/>
      <c r="F780" s="1377">
        <f>D780*E780</f>
        <v>0</v>
      </c>
      <c r="G780" s="355"/>
      <c r="H780" s="355"/>
    </row>
    <row r="781" spans="1:8" s="808" customFormat="1" ht="13.8" x14ac:dyDescent="0.25">
      <c r="A781" s="405"/>
      <c r="B781" s="355" t="s">
        <v>1088</v>
      </c>
      <c r="C781" s="405"/>
      <c r="D781" s="405"/>
      <c r="E781" s="1292"/>
      <c r="F781" s="809"/>
      <c r="G781" s="355"/>
      <c r="H781" s="355"/>
    </row>
    <row r="782" spans="1:8" s="811" customFormat="1" ht="13.8" x14ac:dyDescent="0.25">
      <c r="A782" s="438"/>
      <c r="B782" s="447"/>
      <c r="C782" s="438"/>
      <c r="D782" s="438"/>
      <c r="E782" s="1293"/>
      <c r="F782" s="809"/>
      <c r="G782" s="447"/>
      <c r="H782" s="447"/>
    </row>
    <row r="783" spans="1:8" s="811" customFormat="1" ht="13.8" x14ac:dyDescent="0.25">
      <c r="A783" s="438" t="s">
        <v>28</v>
      </c>
      <c r="B783" s="812" t="s">
        <v>1429</v>
      </c>
      <c r="C783" s="438"/>
      <c r="D783" s="438"/>
      <c r="E783" s="1293"/>
      <c r="F783" s="809"/>
      <c r="G783" s="447"/>
      <c r="H783" s="447"/>
    </row>
    <row r="784" spans="1:8" s="811" customFormat="1" ht="13.8" x14ac:dyDescent="0.25">
      <c r="A784" s="438"/>
      <c r="B784" s="527" t="s">
        <v>1430</v>
      </c>
      <c r="C784" s="438" t="s">
        <v>860</v>
      </c>
      <c r="D784" s="438">
        <v>4</v>
      </c>
      <c r="E784" s="1291"/>
      <c r="F784" s="1377">
        <f>D784*E784</f>
        <v>0</v>
      </c>
      <c r="G784" s="447"/>
      <c r="H784" s="447"/>
    </row>
    <row r="785" spans="1:8" s="811" customFormat="1" ht="13.8" x14ac:dyDescent="0.25">
      <c r="A785" s="438"/>
      <c r="B785" s="447" t="s">
        <v>1431</v>
      </c>
      <c r="C785" s="438"/>
      <c r="D785" s="438"/>
      <c r="E785" s="1293"/>
      <c r="F785" s="809"/>
      <c r="G785" s="447"/>
      <c r="H785" s="447"/>
    </row>
    <row r="786" spans="1:8" s="811" customFormat="1" ht="13.8" x14ac:dyDescent="0.25">
      <c r="A786" s="438"/>
      <c r="B786" s="813"/>
      <c r="C786" s="438"/>
      <c r="D786" s="438"/>
      <c r="E786" s="1293"/>
      <c r="F786" s="809"/>
      <c r="G786" s="447"/>
      <c r="H786" s="447"/>
    </row>
    <row r="787" spans="1:8" s="811" customFormat="1" ht="13.8" x14ac:dyDescent="0.25">
      <c r="A787" s="438" t="s">
        <v>28</v>
      </c>
      <c r="B787" s="812" t="s">
        <v>1432</v>
      </c>
      <c r="C787" s="438"/>
      <c r="D787" s="438"/>
      <c r="E787" s="1293"/>
      <c r="F787" s="809"/>
      <c r="G787" s="447"/>
      <c r="H787" s="447"/>
    </row>
    <row r="788" spans="1:8" s="811" customFormat="1" ht="13.8" x14ac:dyDescent="0.25">
      <c r="A788" s="438"/>
      <c r="B788" s="527" t="s">
        <v>1089</v>
      </c>
      <c r="C788" s="438" t="s">
        <v>860</v>
      </c>
      <c r="D788" s="438">
        <v>1</v>
      </c>
      <c r="E788" s="1291"/>
      <c r="F788" s="1377">
        <f>D788*E788</f>
        <v>0</v>
      </c>
      <c r="G788" s="447"/>
      <c r="H788" s="447"/>
    </row>
    <row r="789" spans="1:8" s="811" customFormat="1" ht="13.8" x14ac:dyDescent="0.25">
      <c r="A789" s="438"/>
      <c r="B789" s="447" t="s">
        <v>1090</v>
      </c>
      <c r="C789" s="438"/>
      <c r="D789" s="438"/>
      <c r="E789" s="1293"/>
      <c r="F789" s="809"/>
      <c r="G789" s="447"/>
      <c r="H789" s="447"/>
    </row>
    <row r="790" spans="1:8" s="808" customFormat="1" ht="13.8" x14ac:dyDescent="0.25">
      <c r="A790" s="405"/>
      <c r="B790" s="395"/>
      <c r="C790" s="405"/>
      <c r="D790" s="405"/>
      <c r="E790" s="1292"/>
      <c r="F790" s="809"/>
      <c r="G790" s="355"/>
      <c r="H790" s="355"/>
    </row>
    <row r="791" spans="1:8" s="808" customFormat="1" ht="13.8" x14ac:dyDescent="0.25">
      <c r="A791" s="405" t="s">
        <v>31</v>
      </c>
      <c r="B791" s="487" t="s">
        <v>1091</v>
      </c>
      <c r="C791" s="405"/>
      <c r="D791" s="405"/>
      <c r="E791" s="1292"/>
      <c r="F791" s="809"/>
      <c r="G791" s="355"/>
      <c r="H791" s="355"/>
    </row>
    <row r="792" spans="1:8" s="808" customFormat="1" ht="13.8" x14ac:dyDescent="0.25">
      <c r="A792" s="405"/>
      <c r="B792" s="487" t="s">
        <v>1092</v>
      </c>
      <c r="C792" s="405" t="s">
        <v>860</v>
      </c>
      <c r="D792" s="405">
        <v>5</v>
      </c>
      <c r="E792" s="1291"/>
      <c r="F792" s="1377">
        <f>D792*E792</f>
        <v>0</v>
      </c>
      <c r="G792" s="355"/>
      <c r="H792" s="355"/>
    </row>
    <row r="793" spans="1:8" s="808" customFormat="1" ht="15.75" customHeight="1" x14ac:dyDescent="0.25">
      <c r="A793" s="814"/>
      <c r="B793" s="487" t="s">
        <v>1093</v>
      </c>
      <c r="C793" s="405"/>
      <c r="D793" s="399"/>
      <c r="E793" s="1292"/>
      <c r="F793" s="809"/>
      <c r="G793" s="355"/>
      <c r="H793" s="355"/>
    </row>
    <row r="794" spans="1:8" s="811" customFormat="1" ht="13.8" x14ac:dyDescent="0.25">
      <c r="A794" s="438"/>
      <c r="B794" s="810" t="s">
        <v>1094</v>
      </c>
      <c r="C794" s="438"/>
      <c r="D794" s="471"/>
      <c r="E794" s="1293"/>
      <c r="F794" s="809"/>
      <c r="G794" s="447"/>
      <c r="H794" s="447"/>
    </row>
    <row r="795" spans="1:8" s="811" customFormat="1" ht="13.8" x14ac:dyDescent="0.25">
      <c r="A795" s="438"/>
      <c r="B795" s="810"/>
      <c r="C795" s="438"/>
      <c r="D795" s="471"/>
      <c r="E795" s="1293"/>
      <c r="F795" s="809"/>
      <c r="G795" s="447"/>
      <c r="H795" s="447"/>
    </row>
    <row r="796" spans="1:8" s="811" customFormat="1" ht="13.8" x14ac:dyDescent="0.25">
      <c r="A796" s="438" t="s">
        <v>44</v>
      </c>
      <c r="B796" s="815" t="s">
        <v>463</v>
      </c>
      <c r="C796" s="438"/>
      <c r="D796" s="471"/>
      <c r="E796" s="1293"/>
      <c r="F796" s="809"/>
      <c r="G796" s="447"/>
      <c r="H796" s="447"/>
    </row>
    <row r="797" spans="1:8" s="811" customFormat="1" ht="13.8" x14ac:dyDescent="0.25">
      <c r="A797" s="438"/>
      <c r="B797" s="816" t="s">
        <v>1095</v>
      </c>
      <c r="C797" s="438"/>
      <c r="D797" s="471"/>
      <c r="E797" s="1293"/>
      <c r="F797" s="809"/>
      <c r="G797" s="447"/>
      <c r="H797" s="447"/>
    </row>
    <row r="798" spans="1:8" s="811" customFormat="1" ht="13.8" x14ac:dyDescent="0.25">
      <c r="A798" s="438"/>
      <c r="B798" s="816" t="s">
        <v>1096</v>
      </c>
      <c r="C798" s="438"/>
      <c r="D798" s="471"/>
      <c r="E798" s="1293"/>
      <c r="F798" s="809"/>
      <c r="G798" s="447"/>
      <c r="H798" s="447"/>
    </row>
    <row r="799" spans="1:8" s="811" customFormat="1" ht="13.8" x14ac:dyDescent="0.25">
      <c r="A799" s="438"/>
      <c r="B799" s="816" t="s">
        <v>1097</v>
      </c>
      <c r="C799" s="438"/>
      <c r="D799" s="471"/>
      <c r="E799" s="1293"/>
      <c r="F799" s="809"/>
      <c r="G799" s="447"/>
      <c r="H799" s="447"/>
    </row>
    <row r="800" spans="1:8" s="811" customFormat="1" ht="13.8" x14ac:dyDescent="0.25">
      <c r="A800" s="438"/>
      <c r="B800" s="817" t="s">
        <v>1098</v>
      </c>
      <c r="C800" s="438"/>
      <c r="D800" s="471"/>
      <c r="E800" s="1293"/>
      <c r="F800" s="809"/>
      <c r="G800" s="447"/>
      <c r="H800" s="447"/>
    </row>
    <row r="801" spans="1:8" s="811" customFormat="1" ht="13.8" x14ac:dyDescent="0.25">
      <c r="A801" s="438"/>
      <c r="B801" s="817" t="s">
        <v>1099</v>
      </c>
      <c r="C801" s="405" t="s">
        <v>860</v>
      </c>
      <c r="D801" s="405">
        <v>3</v>
      </c>
      <c r="E801" s="1291"/>
      <c r="F801" s="1377">
        <f>D801*E801</f>
        <v>0</v>
      </c>
      <c r="G801" s="447"/>
      <c r="H801" s="447"/>
    </row>
    <row r="802" spans="1:8" s="811" customFormat="1" ht="13.8" x14ac:dyDescent="0.25">
      <c r="A802" s="438"/>
      <c r="B802" s="810" t="s">
        <v>1100</v>
      </c>
      <c r="C802" s="438"/>
      <c r="D802" s="471"/>
      <c r="E802" s="1293"/>
      <c r="F802" s="809"/>
      <c r="G802" s="447"/>
      <c r="H802" s="447"/>
    </row>
    <row r="803" spans="1:8" s="811" customFormat="1" ht="13.8" x14ac:dyDescent="0.25">
      <c r="A803" s="438"/>
      <c r="B803" s="810"/>
      <c r="C803" s="438"/>
      <c r="D803" s="471"/>
      <c r="E803" s="1293"/>
      <c r="F803" s="809"/>
      <c r="G803" s="447"/>
      <c r="H803" s="447"/>
    </row>
    <row r="804" spans="1:8" s="808" customFormat="1" ht="13.8" x14ac:dyDescent="0.25">
      <c r="A804" s="405" t="s">
        <v>56</v>
      </c>
      <c r="B804" s="507" t="s">
        <v>1101</v>
      </c>
      <c r="C804" s="405" t="s">
        <v>860</v>
      </c>
      <c r="D804" s="478">
        <v>5</v>
      </c>
      <c r="E804" s="1291"/>
      <c r="F804" s="1377">
        <f>D804*E804</f>
        <v>0</v>
      </c>
      <c r="G804" s="355"/>
      <c r="H804" s="355"/>
    </row>
    <row r="805" spans="1:8" s="808" customFormat="1" ht="13.8" x14ac:dyDescent="0.25">
      <c r="A805" s="405"/>
      <c r="B805" s="507"/>
      <c r="C805" s="405"/>
      <c r="D805" s="478"/>
      <c r="E805" s="1292"/>
      <c r="F805" s="809"/>
      <c r="G805" s="355"/>
      <c r="H805" s="355"/>
    </row>
    <row r="806" spans="1:8" s="808" customFormat="1" ht="13.8" x14ac:dyDescent="0.25">
      <c r="A806" s="405" t="s">
        <v>60</v>
      </c>
      <c r="B806" s="507" t="s">
        <v>1102</v>
      </c>
      <c r="C806" s="405"/>
      <c r="D806" s="478"/>
      <c r="E806" s="1292"/>
      <c r="F806" s="809"/>
      <c r="G806" s="355"/>
      <c r="H806" s="355"/>
    </row>
    <row r="807" spans="1:8" s="808" customFormat="1" ht="13.8" x14ac:dyDescent="0.25">
      <c r="A807" s="405"/>
      <c r="B807" s="507" t="s">
        <v>1103</v>
      </c>
      <c r="C807" s="405" t="s">
        <v>860</v>
      </c>
      <c r="D807" s="478">
        <v>5</v>
      </c>
      <c r="E807" s="1291"/>
      <c r="F807" s="1377">
        <f>D807*E807</f>
        <v>0</v>
      </c>
      <c r="G807" s="355"/>
      <c r="H807" s="355"/>
    </row>
    <row r="808" spans="1:8" s="808" customFormat="1" ht="13.8" x14ac:dyDescent="0.25">
      <c r="A808" s="405"/>
      <c r="B808" s="507"/>
      <c r="C808" s="405"/>
      <c r="D808" s="478"/>
      <c r="E808" s="1292"/>
      <c r="F808" s="809"/>
      <c r="G808" s="355"/>
      <c r="H808" s="355"/>
    </row>
    <row r="809" spans="1:8" s="808" customFormat="1" ht="15" customHeight="1" x14ac:dyDescent="0.25">
      <c r="A809" s="564" t="s">
        <v>455</v>
      </c>
      <c r="B809" s="817" t="s">
        <v>1104</v>
      </c>
      <c r="C809" s="405"/>
      <c r="D809" s="399"/>
      <c r="E809" s="1292"/>
      <c r="F809" s="809"/>
      <c r="G809" s="355"/>
      <c r="H809" s="355"/>
    </row>
    <row r="810" spans="1:8" s="808" customFormat="1" ht="18" customHeight="1" x14ac:dyDescent="0.25">
      <c r="A810" s="564"/>
      <c r="B810" s="817" t="s">
        <v>1105</v>
      </c>
      <c r="C810" s="405"/>
      <c r="D810" s="399"/>
      <c r="E810" s="1292"/>
      <c r="F810" s="809"/>
      <c r="G810" s="355"/>
      <c r="H810" s="355"/>
    </row>
    <row r="811" spans="1:8" s="808" customFormat="1" ht="15" customHeight="1" x14ac:dyDescent="0.25">
      <c r="A811" s="564"/>
      <c r="B811" s="817" t="s">
        <v>1106</v>
      </c>
      <c r="C811" s="405" t="s">
        <v>860</v>
      </c>
      <c r="D811" s="399">
        <v>4</v>
      </c>
      <c r="E811" s="1291"/>
      <c r="F811" s="1377">
        <f>D811*E811</f>
        <v>0</v>
      </c>
      <c r="G811" s="355"/>
      <c r="H811" s="355"/>
    </row>
    <row r="812" spans="1:8" s="808" customFormat="1" ht="15" customHeight="1" x14ac:dyDescent="0.25">
      <c r="A812" s="564"/>
      <c r="B812" s="818"/>
      <c r="C812" s="405"/>
      <c r="D812" s="399"/>
      <c r="E812" s="1292"/>
      <c r="F812" s="809"/>
      <c r="G812" s="355"/>
      <c r="H812" s="355"/>
    </row>
    <row r="813" spans="1:8" s="808" customFormat="1" ht="13.8" x14ac:dyDescent="0.25">
      <c r="A813" s="405" t="s">
        <v>456</v>
      </c>
      <c r="B813" s="507" t="s">
        <v>1107</v>
      </c>
      <c r="C813" s="405"/>
      <c r="D813" s="478"/>
      <c r="E813" s="1292"/>
      <c r="F813" s="809"/>
      <c r="G813" s="355"/>
      <c r="H813" s="355"/>
    </row>
    <row r="814" spans="1:8" s="808" customFormat="1" ht="13.8" x14ac:dyDescent="0.25">
      <c r="A814" s="405"/>
      <c r="B814" s="507" t="s">
        <v>1108</v>
      </c>
      <c r="C814" s="405" t="s">
        <v>860</v>
      </c>
      <c r="D814" s="478">
        <v>4</v>
      </c>
      <c r="E814" s="1291"/>
      <c r="F814" s="1377">
        <f>D814*E814</f>
        <v>0</v>
      </c>
      <c r="G814" s="355"/>
      <c r="H814" s="355"/>
    </row>
    <row r="815" spans="1:8" s="808" customFormat="1" ht="13.8" x14ac:dyDescent="0.25">
      <c r="A815" s="405"/>
      <c r="B815" s="507"/>
      <c r="C815" s="405"/>
      <c r="D815" s="478"/>
      <c r="E815" s="1292"/>
      <c r="F815" s="809"/>
      <c r="G815" s="355"/>
      <c r="H815" s="953"/>
    </row>
    <row r="816" spans="1:8" s="808" customFormat="1" ht="13.8" x14ac:dyDescent="0.25">
      <c r="A816" s="405" t="s">
        <v>456</v>
      </c>
      <c r="B816" s="507" t="s">
        <v>1433</v>
      </c>
      <c r="C816" s="405"/>
      <c r="D816" s="478"/>
      <c r="E816" s="1292"/>
      <c r="F816" s="809"/>
      <c r="G816" s="355"/>
      <c r="H816" s="355"/>
    </row>
    <row r="817" spans="1:8" s="808" customFormat="1" ht="13.8" x14ac:dyDescent="0.25">
      <c r="A817" s="405"/>
      <c r="B817" s="507" t="s">
        <v>1434</v>
      </c>
      <c r="C817" s="405" t="s">
        <v>860</v>
      </c>
      <c r="D817" s="478">
        <v>2</v>
      </c>
      <c r="E817" s="1291"/>
      <c r="F817" s="1377">
        <f>D817*E817</f>
        <v>0</v>
      </c>
      <c r="G817" s="355"/>
      <c r="H817" s="355"/>
    </row>
    <row r="818" spans="1:8" s="808" customFormat="1" ht="13.8" x14ac:dyDescent="0.25">
      <c r="A818" s="405"/>
      <c r="B818" s="507"/>
      <c r="C818" s="405"/>
      <c r="D818" s="478"/>
      <c r="E818" s="487"/>
      <c r="F818" s="807"/>
      <c r="G818" s="355"/>
      <c r="H818" s="355"/>
    </row>
    <row r="819" spans="1:8" s="808" customFormat="1" ht="13.8" x14ac:dyDescent="0.25">
      <c r="A819" s="478"/>
      <c r="B819" s="507"/>
      <c r="C819" s="405"/>
      <c r="D819" s="478"/>
      <c r="E819" s="507"/>
      <c r="F819" s="807"/>
      <c r="G819" s="355"/>
      <c r="H819" s="355"/>
    </row>
    <row r="820" spans="1:8" ht="14.1" customHeight="1" x14ac:dyDescent="0.25">
      <c r="A820" s="478"/>
      <c r="B820" s="507"/>
      <c r="C820" s="405"/>
      <c r="D820" s="405"/>
      <c r="E820" s="683"/>
      <c r="F820" s="497"/>
    </row>
    <row r="821" spans="1:8" ht="14.1" customHeight="1" x14ac:dyDescent="0.25">
      <c r="A821" s="1302"/>
      <c r="B821" s="1351"/>
      <c r="C821" s="1302"/>
      <c r="D821" s="1304"/>
      <c r="E821" s="1327"/>
      <c r="F821" s="1328"/>
    </row>
    <row r="822" spans="1:8" s="430" customFormat="1" ht="14.1" customHeight="1" thickBot="1" x14ac:dyDescent="0.3">
      <c r="A822" s="1307"/>
      <c r="B822" s="1352" t="s">
        <v>793</v>
      </c>
      <c r="C822" s="1307"/>
      <c r="D822" s="1309"/>
      <c r="E822" s="1329"/>
      <c r="F822" s="1330">
        <f>SUM(F773:F820)</f>
        <v>0</v>
      </c>
    </row>
    <row r="823" spans="1:8" ht="14.1" customHeight="1" thickTop="1" x14ac:dyDescent="0.25">
      <c r="A823" s="406"/>
      <c r="B823" s="431"/>
      <c r="C823" s="406"/>
      <c r="D823" s="406"/>
      <c r="E823" s="536"/>
      <c r="F823" s="537"/>
    </row>
    <row r="824" spans="1:8" s="447" customFormat="1" ht="13.8" thickBot="1" x14ac:dyDescent="0.3">
      <c r="A824" s="457"/>
      <c r="B824" s="791"/>
      <c r="C824" s="457"/>
      <c r="D824" s="792"/>
      <c r="E824" s="793"/>
      <c r="F824" s="794"/>
    </row>
    <row r="825" spans="1:8" s="798" customFormat="1" ht="14.4" thickTop="1" x14ac:dyDescent="0.25">
      <c r="A825" s="795" t="s">
        <v>16</v>
      </c>
      <c r="B825" s="795" t="s">
        <v>17</v>
      </c>
      <c r="C825" s="795" t="s">
        <v>643</v>
      </c>
      <c r="D825" s="795" t="s">
        <v>644</v>
      </c>
      <c r="E825" s="796" t="s">
        <v>910</v>
      </c>
      <c r="F825" s="797" t="s">
        <v>646</v>
      </c>
      <c r="G825" s="462"/>
      <c r="H825" s="462"/>
    </row>
    <row r="826" spans="1:8" s="798" customFormat="1" ht="13.8" x14ac:dyDescent="0.25">
      <c r="A826" s="799" t="s">
        <v>647</v>
      </c>
      <c r="B826" s="800"/>
      <c r="C826" s="799"/>
      <c r="D826" s="799"/>
      <c r="E826" s="801" t="s">
        <v>18</v>
      </c>
      <c r="F826" s="802" t="s">
        <v>18</v>
      </c>
      <c r="G826" s="462"/>
      <c r="H826" s="462"/>
    </row>
    <row r="827" spans="1:8" s="798" customFormat="1" ht="13.8" x14ac:dyDescent="0.25">
      <c r="A827" s="795"/>
      <c r="B827" s="804"/>
      <c r="C827" s="819"/>
      <c r="D827" s="795"/>
      <c r="E827" s="1294"/>
      <c r="F827" s="809"/>
      <c r="G827" s="462"/>
      <c r="H827" s="462"/>
    </row>
    <row r="828" spans="1:8" s="821" customFormat="1" ht="13.8" x14ac:dyDescent="0.25">
      <c r="A828" s="795"/>
      <c r="B828" s="820" t="s">
        <v>1113</v>
      </c>
      <c r="C828" s="795"/>
      <c r="D828" s="795"/>
      <c r="E828" s="1294"/>
      <c r="F828" s="1377">
        <f>F822</f>
        <v>0</v>
      </c>
      <c r="G828" s="462"/>
      <c r="H828" s="462"/>
    </row>
    <row r="829" spans="1:8" s="821" customFormat="1" ht="13.8" x14ac:dyDescent="0.25">
      <c r="A829" s="795"/>
      <c r="B829" s="528"/>
      <c r="C829" s="795"/>
      <c r="D829" s="796"/>
      <c r="E829" s="1294"/>
      <c r="F829" s="809"/>
      <c r="G829" s="462"/>
      <c r="H829" s="462"/>
    </row>
    <row r="830" spans="1:8" s="822" customFormat="1" ht="13.8" x14ac:dyDescent="0.25">
      <c r="A830" s="438" t="s">
        <v>20</v>
      </c>
      <c r="B830" s="810" t="s">
        <v>1109</v>
      </c>
      <c r="C830" s="405" t="s">
        <v>860</v>
      </c>
      <c r="D830" s="478">
        <v>3</v>
      </c>
      <c r="E830" s="1291"/>
      <c r="F830" s="1377">
        <f>D830*E830</f>
        <v>0</v>
      </c>
      <c r="G830" s="528"/>
      <c r="H830" s="528"/>
    </row>
    <row r="831" spans="1:8" s="822" customFormat="1" ht="13.8" x14ac:dyDescent="0.25">
      <c r="A831" s="438"/>
      <c r="B831" s="810" t="s">
        <v>1110</v>
      </c>
      <c r="C831" s="405"/>
      <c r="D831" s="478"/>
      <c r="E831" s="1293"/>
      <c r="F831" s="809"/>
      <c r="G831" s="528"/>
      <c r="H831" s="528"/>
    </row>
    <row r="832" spans="1:8" s="822" customFormat="1" ht="13.8" x14ac:dyDescent="0.25">
      <c r="A832" s="438"/>
      <c r="B832" s="810"/>
      <c r="C832" s="438"/>
      <c r="D832" s="471"/>
      <c r="E832" s="1293"/>
      <c r="F832" s="809"/>
      <c r="G832" s="528"/>
      <c r="H832" s="528"/>
    </row>
    <row r="833" spans="1:11" s="822" customFormat="1" ht="13.8" x14ac:dyDescent="0.25">
      <c r="A833" s="438" t="s">
        <v>25</v>
      </c>
      <c r="B833" s="810" t="s">
        <v>1111</v>
      </c>
      <c r="C833" s="438" t="s">
        <v>860</v>
      </c>
      <c r="D833" s="471">
        <v>3</v>
      </c>
      <c r="E833" s="1291"/>
      <c r="F833" s="1377">
        <f>D833*E833</f>
        <v>0</v>
      </c>
      <c r="G833" s="528"/>
      <c r="H833" s="528"/>
    </row>
    <row r="834" spans="1:11" s="822" customFormat="1" ht="13.8" x14ac:dyDescent="0.25">
      <c r="A834" s="438"/>
      <c r="B834" s="810"/>
      <c r="C834" s="438"/>
      <c r="D834" s="471"/>
      <c r="E834" s="1293"/>
      <c r="F834" s="809"/>
      <c r="G834" s="528"/>
      <c r="H834" s="528"/>
    </row>
    <row r="835" spans="1:11" s="822" customFormat="1" ht="13.8" x14ac:dyDescent="0.25">
      <c r="A835" s="438" t="s">
        <v>28</v>
      </c>
      <c r="B835" s="810" t="s">
        <v>1112</v>
      </c>
      <c r="C835" s="438" t="s">
        <v>860</v>
      </c>
      <c r="D835" s="471">
        <v>4</v>
      </c>
      <c r="E835" s="1291"/>
      <c r="F835" s="1377">
        <f>D835*E835</f>
        <v>0</v>
      </c>
      <c r="G835" s="528"/>
      <c r="H835" s="528"/>
    </row>
    <row r="836" spans="1:11" s="822" customFormat="1" ht="13.8" x14ac:dyDescent="0.25">
      <c r="A836" s="438"/>
      <c r="B836" s="810"/>
      <c r="C836" s="438"/>
      <c r="D836" s="471"/>
      <c r="E836" s="1293"/>
      <c r="F836" s="809"/>
      <c r="G836" s="528"/>
      <c r="H836" s="528"/>
    </row>
    <row r="837" spans="1:11" s="822" customFormat="1" ht="13.8" x14ac:dyDescent="0.25">
      <c r="A837" s="438" t="s">
        <v>31</v>
      </c>
      <c r="B837" s="487" t="s">
        <v>1114</v>
      </c>
      <c r="C837" s="438"/>
      <c r="D837" s="471"/>
      <c r="E837" s="1293"/>
      <c r="F837" s="809"/>
      <c r="G837" s="528"/>
      <c r="H837" s="528"/>
    </row>
    <row r="838" spans="1:11" s="822" customFormat="1" ht="13.8" x14ac:dyDescent="0.25">
      <c r="A838" s="438"/>
      <c r="B838" s="487" t="s">
        <v>1115</v>
      </c>
      <c r="C838" s="405" t="s">
        <v>1116</v>
      </c>
      <c r="D838" s="478">
        <v>200</v>
      </c>
      <c r="E838" s="1291"/>
      <c r="F838" s="1377">
        <f>D838*E838</f>
        <v>0</v>
      </c>
      <c r="G838" s="528"/>
      <c r="H838" s="528"/>
      <c r="K838" s="823"/>
    </row>
    <row r="839" spans="1:11" s="822" customFormat="1" ht="13.8" x14ac:dyDescent="0.25">
      <c r="A839" s="438"/>
      <c r="B839" s="810"/>
      <c r="C839" s="438"/>
      <c r="D839" s="471"/>
      <c r="E839" s="1293"/>
      <c r="F839" s="809"/>
      <c r="G839" s="528"/>
      <c r="H839" s="528"/>
    </row>
    <row r="840" spans="1:11" s="822" customFormat="1" ht="13.8" x14ac:dyDescent="0.25">
      <c r="A840" s="438" t="s">
        <v>44</v>
      </c>
      <c r="B840" s="487" t="s">
        <v>1117</v>
      </c>
      <c r="C840" s="438"/>
      <c r="D840" s="471"/>
      <c r="E840" s="1293"/>
      <c r="F840" s="809"/>
      <c r="G840" s="528"/>
      <c r="H840" s="528"/>
    </row>
    <row r="841" spans="1:11" s="822" customFormat="1" ht="13.8" x14ac:dyDescent="0.25">
      <c r="A841" s="438"/>
      <c r="B841" s="487" t="s">
        <v>1118</v>
      </c>
      <c r="C841" s="405" t="s">
        <v>1116</v>
      </c>
      <c r="D841" s="478">
        <v>250</v>
      </c>
      <c r="E841" s="1291"/>
      <c r="F841" s="1377">
        <f>D841*E841</f>
        <v>0</v>
      </c>
      <c r="G841" s="528"/>
      <c r="H841" s="528"/>
    </row>
    <row r="842" spans="1:11" s="822" customFormat="1" ht="13.8" x14ac:dyDescent="0.25">
      <c r="A842" s="438"/>
      <c r="B842" s="527"/>
      <c r="C842" s="439"/>
      <c r="D842" s="438"/>
      <c r="E842" s="1293"/>
      <c r="F842" s="809"/>
      <c r="G842" s="528"/>
      <c r="H842" s="528"/>
    </row>
    <row r="843" spans="1:11" s="822" customFormat="1" ht="13.8" x14ac:dyDescent="0.25">
      <c r="A843" s="438" t="s">
        <v>56</v>
      </c>
      <c r="B843" s="527" t="s">
        <v>1119</v>
      </c>
      <c r="C843" s="439" t="s">
        <v>208</v>
      </c>
      <c r="D843" s="438">
        <v>50</v>
      </c>
      <c r="E843" s="1291"/>
      <c r="F843" s="1377">
        <f>D843*E843</f>
        <v>0</v>
      </c>
      <c r="G843" s="528"/>
      <c r="H843" s="528"/>
    </row>
    <row r="844" spans="1:11" s="822" customFormat="1" ht="13.8" x14ac:dyDescent="0.25">
      <c r="A844" s="438"/>
      <c r="B844" s="527"/>
      <c r="C844" s="439"/>
      <c r="D844" s="438"/>
      <c r="E844" s="1293"/>
      <c r="F844" s="809"/>
      <c r="G844" s="528"/>
      <c r="H844" s="528"/>
    </row>
    <row r="845" spans="1:11" s="822" customFormat="1" ht="13.8" x14ac:dyDescent="0.25">
      <c r="A845" s="438" t="s">
        <v>60</v>
      </c>
      <c r="B845" s="527" t="s">
        <v>1120</v>
      </c>
      <c r="C845" s="439" t="s">
        <v>202</v>
      </c>
      <c r="D845" s="438" t="s">
        <v>202</v>
      </c>
      <c r="E845" s="1293"/>
      <c r="F845" s="954"/>
      <c r="G845" s="528"/>
      <c r="H845" s="528"/>
    </row>
    <row r="846" spans="1:11" s="822" customFormat="1" ht="13.8" x14ac:dyDescent="0.25">
      <c r="A846" s="438"/>
      <c r="B846" s="528"/>
      <c r="C846" s="438"/>
      <c r="D846" s="438"/>
      <c r="E846" s="1293"/>
      <c r="F846" s="809"/>
      <c r="G846" s="528"/>
      <c r="H846" s="528"/>
    </row>
    <row r="847" spans="1:11" s="822" customFormat="1" ht="13.8" x14ac:dyDescent="0.25">
      <c r="A847" s="438" t="s">
        <v>455</v>
      </c>
      <c r="B847" s="824" t="s">
        <v>1121</v>
      </c>
      <c r="C847" s="438"/>
      <c r="D847" s="438"/>
      <c r="E847" s="1293"/>
      <c r="F847" s="809"/>
      <c r="G847" s="528"/>
      <c r="H847" s="528"/>
    </row>
    <row r="848" spans="1:11" s="822" customFormat="1" ht="13.8" x14ac:dyDescent="0.25">
      <c r="A848" s="438"/>
      <c r="B848" s="825" t="s">
        <v>1122</v>
      </c>
      <c r="C848" s="438"/>
      <c r="D848" s="438"/>
      <c r="E848" s="1293"/>
      <c r="F848" s="809"/>
      <c r="G848" s="528"/>
      <c r="H848" s="528"/>
    </row>
    <row r="849" spans="1:8" s="822" customFormat="1" ht="13.8" x14ac:dyDescent="0.25">
      <c r="A849" s="438"/>
      <c r="B849" s="825" t="s">
        <v>1123</v>
      </c>
      <c r="C849" s="438"/>
      <c r="D849" s="438"/>
      <c r="E849" s="1293"/>
      <c r="F849" s="809"/>
      <c r="G849" s="528"/>
      <c r="H849" s="528"/>
    </row>
    <row r="850" spans="1:8" s="822" customFormat="1" ht="13.8" x14ac:dyDescent="0.25">
      <c r="A850" s="438"/>
      <c r="B850" s="825" t="s">
        <v>1124</v>
      </c>
      <c r="C850" s="438" t="s">
        <v>208</v>
      </c>
      <c r="D850" s="438">
        <v>2</v>
      </c>
      <c r="E850" s="1291"/>
      <c r="F850" s="1377">
        <f>D850*E850</f>
        <v>0</v>
      </c>
      <c r="G850" s="528"/>
      <c r="H850" s="528"/>
    </row>
    <row r="851" spans="1:8" s="822" customFormat="1" ht="13.8" x14ac:dyDescent="0.25">
      <c r="A851" s="438"/>
      <c r="B851" s="825" t="s">
        <v>1125</v>
      </c>
      <c r="C851" s="438"/>
      <c r="D851" s="438"/>
      <c r="E851" s="1293"/>
      <c r="F851" s="809"/>
      <c r="G851" s="528"/>
      <c r="H851" s="528"/>
    </row>
    <row r="852" spans="1:8" s="822" customFormat="1" ht="13.8" x14ac:dyDescent="0.25">
      <c r="A852" s="438"/>
      <c r="B852" s="825" t="s">
        <v>1126</v>
      </c>
      <c r="C852" s="438"/>
      <c r="D852" s="438"/>
      <c r="E852" s="1293"/>
      <c r="F852" s="809"/>
      <c r="G852" s="528"/>
      <c r="H852" s="528"/>
    </row>
    <row r="853" spans="1:8" s="822" customFormat="1" ht="13.8" x14ac:dyDescent="0.25">
      <c r="A853" s="438"/>
      <c r="B853" s="825" t="s">
        <v>1127</v>
      </c>
      <c r="C853" s="438"/>
      <c r="D853" s="438"/>
      <c r="E853" s="1293"/>
      <c r="F853" s="809"/>
      <c r="G853" s="528"/>
      <c r="H853" s="528"/>
    </row>
    <row r="854" spans="1:8" s="822" customFormat="1" ht="13.8" x14ac:dyDescent="0.25">
      <c r="A854" s="438"/>
      <c r="B854" s="826" t="s">
        <v>1128</v>
      </c>
      <c r="C854" s="438"/>
      <c r="D854" s="438"/>
      <c r="E854" s="1293"/>
      <c r="F854" s="809"/>
      <c r="G854" s="528"/>
      <c r="H854" s="528"/>
    </row>
    <row r="855" spans="1:8" s="822" customFormat="1" ht="13.8" x14ac:dyDescent="0.25">
      <c r="A855" s="438"/>
      <c r="B855" s="826"/>
      <c r="C855" s="438"/>
      <c r="D855" s="438"/>
      <c r="E855" s="1293"/>
      <c r="F855" s="809"/>
      <c r="G855" s="528"/>
      <c r="H855" s="528"/>
    </row>
    <row r="856" spans="1:8" s="822" customFormat="1" ht="13.8" x14ac:dyDescent="0.25">
      <c r="A856" s="438" t="s">
        <v>456</v>
      </c>
      <c r="B856" s="824" t="s">
        <v>1129</v>
      </c>
      <c r="C856" s="438"/>
      <c r="D856" s="438"/>
      <c r="E856" s="1293"/>
      <c r="F856" s="809"/>
      <c r="G856" s="528"/>
      <c r="H856" s="528"/>
    </row>
    <row r="857" spans="1:8" s="822" customFormat="1" ht="13.8" x14ac:dyDescent="0.25">
      <c r="A857" s="438"/>
      <c r="B857" s="825" t="s">
        <v>1130</v>
      </c>
      <c r="C857" s="438" t="s">
        <v>208</v>
      </c>
      <c r="D857" s="438">
        <v>2</v>
      </c>
      <c r="E857" s="1291"/>
      <c r="F857" s="1377">
        <f>D857*E857</f>
        <v>0</v>
      </c>
      <c r="G857" s="528"/>
      <c r="H857" s="528"/>
    </row>
    <row r="858" spans="1:8" s="822" customFormat="1" ht="13.8" x14ac:dyDescent="0.25">
      <c r="A858" s="438"/>
      <c r="B858" s="827"/>
      <c r="C858" s="438"/>
      <c r="D858" s="438"/>
      <c r="E858" s="1293"/>
      <c r="F858" s="809"/>
      <c r="G858" s="528"/>
      <c r="H858" s="528"/>
    </row>
    <row r="859" spans="1:8" s="822" customFormat="1" ht="13.8" x14ac:dyDescent="0.25">
      <c r="A859" s="438" t="s">
        <v>457</v>
      </c>
      <c r="B859" s="828" t="s">
        <v>1131</v>
      </c>
      <c r="C859" s="438"/>
      <c r="D859" s="438"/>
      <c r="E859" s="1293"/>
      <c r="F859" s="809"/>
      <c r="G859" s="528"/>
      <c r="H859" s="528"/>
    </row>
    <row r="860" spans="1:8" s="822" customFormat="1" ht="13.8" x14ac:dyDescent="0.25">
      <c r="A860" s="438"/>
      <c r="B860" s="827" t="s">
        <v>1132</v>
      </c>
      <c r="C860" s="438"/>
      <c r="D860" s="438"/>
      <c r="E860" s="1293"/>
      <c r="F860" s="809"/>
      <c r="G860" s="528"/>
      <c r="H860" s="528"/>
    </row>
    <row r="861" spans="1:8" s="822" customFormat="1" ht="13.8" x14ac:dyDescent="0.25">
      <c r="A861" s="438"/>
      <c r="B861" s="827" t="s">
        <v>1133</v>
      </c>
      <c r="C861" s="438"/>
      <c r="D861" s="438"/>
      <c r="E861" s="1293"/>
      <c r="F861" s="809"/>
      <c r="G861" s="528"/>
      <c r="H861" s="528"/>
    </row>
    <row r="862" spans="1:8" s="822" customFormat="1" ht="13.8" x14ac:dyDescent="0.25">
      <c r="A862" s="438"/>
      <c r="B862" s="827" t="s">
        <v>1134</v>
      </c>
      <c r="C862" s="438"/>
      <c r="D862" s="438"/>
      <c r="E862" s="1293"/>
      <c r="F862" s="809"/>
      <c r="G862" s="528"/>
      <c r="H862" s="528"/>
    </row>
    <row r="863" spans="1:8" s="822" customFormat="1" ht="13.8" x14ac:dyDescent="0.25">
      <c r="A863" s="438"/>
      <c r="B863" s="827" t="s">
        <v>1135</v>
      </c>
      <c r="C863" s="438"/>
      <c r="D863" s="438"/>
      <c r="E863" s="1293"/>
      <c r="F863" s="809"/>
      <c r="G863" s="528"/>
      <c r="H863" s="528"/>
    </row>
    <row r="864" spans="1:8" s="822" customFormat="1" ht="13.8" x14ac:dyDescent="0.25">
      <c r="A864" s="438"/>
      <c r="B864" s="827" t="s">
        <v>1136</v>
      </c>
      <c r="C864" s="438"/>
      <c r="D864" s="438"/>
      <c r="E864" s="1293"/>
      <c r="F864" s="809"/>
      <c r="G864" s="528"/>
      <c r="H864" s="528"/>
    </row>
    <row r="865" spans="1:8" s="822" customFormat="1" ht="13.8" x14ac:dyDescent="0.25">
      <c r="A865" s="438"/>
      <c r="B865" s="827" t="s">
        <v>1137</v>
      </c>
      <c r="C865" s="438" t="s">
        <v>487</v>
      </c>
      <c r="D865" s="438">
        <v>2</v>
      </c>
      <c r="E865" s="1291"/>
      <c r="F865" s="1377">
        <f>D865*E865</f>
        <v>0</v>
      </c>
      <c r="G865" s="528"/>
      <c r="H865" s="528"/>
    </row>
    <row r="866" spans="1:8" s="822" customFormat="1" ht="13.8" x14ac:dyDescent="0.25">
      <c r="A866" s="438"/>
      <c r="B866" s="827"/>
      <c r="C866" s="438"/>
      <c r="D866" s="438"/>
      <c r="E866" s="1293"/>
      <c r="F866" s="809"/>
      <c r="G866" s="528"/>
      <c r="H866" s="528"/>
    </row>
    <row r="867" spans="1:8" s="822" customFormat="1" ht="13.8" x14ac:dyDescent="0.25">
      <c r="A867" s="438" t="s">
        <v>458</v>
      </c>
      <c r="B867" s="829" t="s">
        <v>1138</v>
      </c>
      <c r="C867" s="438"/>
      <c r="D867" s="438"/>
      <c r="E867" s="1293"/>
      <c r="F867" s="809"/>
      <c r="G867" s="528"/>
      <c r="H867" s="528"/>
    </row>
    <row r="868" spans="1:8" s="822" customFormat="1" ht="13.8" x14ac:dyDescent="0.25">
      <c r="A868" s="438"/>
      <c r="B868" s="810" t="s">
        <v>1139</v>
      </c>
      <c r="C868" s="438" t="s">
        <v>487</v>
      </c>
      <c r="D868" s="438">
        <v>2</v>
      </c>
      <c r="E868" s="1291"/>
      <c r="F868" s="1377">
        <f>D868*E868</f>
        <v>0</v>
      </c>
      <c r="G868" s="528"/>
      <c r="H868" s="528"/>
    </row>
    <row r="869" spans="1:8" s="822" customFormat="1" ht="13.8" x14ac:dyDescent="0.25">
      <c r="A869" s="438"/>
      <c r="B869" s="810" t="s">
        <v>1140</v>
      </c>
      <c r="C869" s="438"/>
      <c r="D869" s="438"/>
      <c r="E869" s="810"/>
      <c r="F869" s="830"/>
      <c r="G869" s="528"/>
      <c r="H869" s="528"/>
    </row>
    <row r="870" spans="1:8" s="822" customFormat="1" ht="13.8" x14ac:dyDescent="0.25">
      <c r="A870" s="438"/>
      <c r="B870" s="810"/>
      <c r="C870" s="438"/>
      <c r="D870" s="438"/>
      <c r="E870" s="810"/>
      <c r="F870" s="830"/>
      <c r="G870" s="528"/>
      <c r="H870" s="528"/>
    </row>
    <row r="871" spans="1:8" s="822" customFormat="1" ht="13.8" x14ac:dyDescent="0.25">
      <c r="A871" s="438"/>
      <c r="B871" s="810"/>
      <c r="C871" s="438"/>
      <c r="D871" s="438"/>
      <c r="E871" s="810"/>
      <c r="F871" s="830"/>
      <c r="G871" s="528"/>
      <c r="H871" s="528"/>
    </row>
    <row r="872" spans="1:8" s="822" customFormat="1" ht="13.8" x14ac:dyDescent="0.25">
      <c r="A872" s="438"/>
      <c r="B872" s="810"/>
      <c r="C872" s="438"/>
      <c r="D872" s="438"/>
      <c r="E872" s="810"/>
      <c r="F872" s="830"/>
      <c r="G872" s="528"/>
      <c r="H872" s="528"/>
    </row>
    <row r="873" spans="1:8" s="822" customFormat="1" ht="13.8" x14ac:dyDescent="0.25">
      <c r="A873" s="438"/>
      <c r="B873" s="810"/>
      <c r="C873" s="438"/>
      <c r="D873" s="438"/>
      <c r="E873" s="810"/>
      <c r="F873" s="830"/>
      <c r="G873" s="528"/>
      <c r="H873" s="528"/>
    </row>
    <row r="874" spans="1:8" s="822" customFormat="1" ht="13.8" x14ac:dyDescent="0.25">
      <c r="A874" s="438"/>
      <c r="B874" s="810"/>
      <c r="C874" s="442"/>
      <c r="D874" s="438"/>
      <c r="E874" s="810"/>
      <c r="F874" s="831"/>
      <c r="G874" s="528"/>
      <c r="H874" s="528"/>
    </row>
    <row r="875" spans="1:8" s="822" customFormat="1" ht="13.8" x14ac:dyDescent="0.25">
      <c r="A875" s="1302"/>
      <c r="B875" s="1317"/>
      <c r="C875" s="1304"/>
      <c r="D875" s="1304"/>
      <c r="E875" s="1378"/>
      <c r="F875" s="1379"/>
      <c r="G875" s="528"/>
      <c r="H875" s="528"/>
    </row>
    <row r="876" spans="1:8" s="822" customFormat="1" ht="14.4" thickBot="1" x14ac:dyDescent="0.3">
      <c r="A876" s="1331"/>
      <c r="B876" s="1320" t="s">
        <v>1141</v>
      </c>
      <c r="C876" s="1332"/>
      <c r="D876" s="1332"/>
      <c r="E876" s="1380"/>
      <c r="F876" s="1381">
        <f>SUM(F827:F874)</f>
        <v>0</v>
      </c>
      <c r="G876" s="528"/>
      <c r="H876" s="528"/>
    </row>
    <row r="877" spans="1:8" ht="14.1" customHeight="1" thickTop="1" x14ac:dyDescent="0.25">
      <c r="A877" s="406"/>
      <c r="B877" s="431"/>
      <c r="C877" s="406"/>
      <c r="D877" s="406"/>
      <c r="E877" s="536"/>
      <c r="F877" s="780"/>
    </row>
    <row r="878" spans="1:8" s="355" customFormat="1" ht="13.8" thickBot="1" x14ac:dyDescent="0.3">
      <c r="A878" s="401"/>
      <c r="B878" s="476"/>
      <c r="C878" s="477"/>
      <c r="D878" s="477"/>
      <c r="E878" s="832"/>
      <c r="F878" s="833"/>
    </row>
    <row r="879" spans="1:8" s="355" customFormat="1" ht="13.8" thickTop="1" x14ac:dyDescent="0.25">
      <c r="A879" s="405" t="s">
        <v>642</v>
      </c>
      <c r="B879" s="406" t="s">
        <v>17</v>
      </c>
      <c r="C879" s="405" t="s">
        <v>643</v>
      </c>
      <c r="D879" s="406" t="s">
        <v>644</v>
      </c>
      <c r="E879" s="834" t="s">
        <v>645</v>
      </c>
      <c r="F879" s="835" t="s">
        <v>646</v>
      </c>
    </row>
    <row r="880" spans="1:8" s="355" customFormat="1" x14ac:dyDescent="0.25">
      <c r="A880" s="409" t="s">
        <v>647</v>
      </c>
      <c r="B880" s="410"/>
      <c r="C880" s="409"/>
      <c r="D880" s="411"/>
      <c r="E880" s="836" t="s">
        <v>18</v>
      </c>
      <c r="F880" s="837" t="s">
        <v>18</v>
      </c>
    </row>
    <row r="881" spans="1:6" s="355" customFormat="1" x14ac:dyDescent="0.25">
      <c r="A881" s="485"/>
      <c r="B881" s="518"/>
      <c r="C881" s="838"/>
      <c r="D881" s="485"/>
      <c r="E881" s="839"/>
      <c r="F881" s="840"/>
    </row>
    <row r="882" spans="1:6" s="355" customFormat="1" x14ac:dyDescent="0.25">
      <c r="A882" s="405"/>
      <c r="B882" s="784" t="s">
        <v>1142</v>
      </c>
      <c r="C882" s="597"/>
      <c r="D882" s="405"/>
      <c r="E882" s="841"/>
      <c r="F882" s="842"/>
    </row>
    <row r="883" spans="1:6" s="355" customFormat="1" x14ac:dyDescent="0.25">
      <c r="A883" s="405"/>
      <c r="B883" s="784"/>
      <c r="C883" s="597"/>
      <c r="D883" s="405"/>
      <c r="E883" s="841"/>
      <c r="F883" s="842"/>
    </row>
    <row r="884" spans="1:6" s="355" customFormat="1" x14ac:dyDescent="0.25">
      <c r="A884" s="405" t="s">
        <v>20</v>
      </c>
      <c r="B884" s="355" t="s">
        <v>1143</v>
      </c>
      <c r="C884" s="507"/>
      <c r="E884" s="843"/>
      <c r="F884" s="809"/>
    </row>
    <row r="885" spans="1:6" s="355" customFormat="1" x14ac:dyDescent="0.25">
      <c r="A885" s="405"/>
      <c r="B885" s="355" t="s">
        <v>1435</v>
      </c>
      <c r="C885" s="507"/>
      <c r="E885" s="843"/>
      <c r="F885" s="809"/>
    </row>
    <row r="886" spans="1:6" s="355" customFormat="1" x14ac:dyDescent="0.25">
      <c r="A886" s="405"/>
      <c r="B886" s="355" t="s">
        <v>1455</v>
      </c>
      <c r="C886" s="507"/>
      <c r="E886" s="843"/>
      <c r="F886" s="809"/>
    </row>
    <row r="887" spans="1:6" s="355" customFormat="1" x14ac:dyDescent="0.25">
      <c r="A887" s="405"/>
      <c r="B887" s="355" t="s">
        <v>1436</v>
      </c>
      <c r="C887" s="507"/>
      <c r="E887" s="843"/>
      <c r="F887" s="809"/>
    </row>
    <row r="888" spans="1:6" s="355" customFormat="1" x14ac:dyDescent="0.25">
      <c r="A888" s="405"/>
      <c r="B888" s="355" t="s">
        <v>1437</v>
      </c>
      <c r="C888" s="507"/>
      <c r="E888" s="843"/>
      <c r="F888" s="809"/>
    </row>
    <row r="889" spans="1:6" s="355" customFormat="1" x14ac:dyDescent="0.25">
      <c r="A889" s="405"/>
      <c r="B889" s="355" t="s">
        <v>1438</v>
      </c>
      <c r="C889" s="507"/>
      <c r="E889" s="843"/>
      <c r="F889" s="809"/>
    </row>
    <row r="890" spans="1:6" s="355" customFormat="1" x14ac:dyDescent="0.25">
      <c r="A890" s="405"/>
      <c r="B890" s="355" t="s">
        <v>1439</v>
      </c>
      <c r="C890" s="507" t="s">
        <v>202</v>
      </c>
      <c r="D890" s="399">
        <v>1</v>
      </c>
      <c r="E890" s="955"/>
      <c r="F890" s="1377">
        <f>D890*E890</f>
        <v>0</v>
      </c>
    </row>
    <row r="891" spans="1:6" s="355" customFormat="1" x14ac:dyDescent="0.25">
      <c r="A891" s="405"/>
      <c r="B891" s="355" t="s">
        <v>1440</v>
      </c>
      <c r="C891" s="507"/>
      <c r="E891" s="843"/>
      <c r="F891" s="809"/>
    </row>
    <row r="892" spans="1:6" s="355" customFormat="1" x14ac:dyDescent="0.25">
      <c r="A892" s="405"/>
      <c r="B892" s="355" t="s">
        <v>1441</v>
      </c>
      <c r="C892" s="507"/>
      <c r="E892" s="843"/>
      <c r="F892" s="809"/>
    </row>
    <row r="893" spans="1:6" s="355" customFormat="1" x14ac:dyDescent="0.25">
      <c r="A893" s="405"/>
      <c r="B893" s="355" t="s">
        <v>1442</v>
      </c>
      <c r="C893" s="507"/>
      <c r="E893" s="843"/>
      <c r="F893" s="809"/>
    </row>
    <row r="894" spans="1:6" s="355" customFormat="1" x14ac:dyDescent="0.25">
      <c r="A894" s="405"/>
      <c r="C894" s="507"/>
      <c r="E894" s="843"/>
      <c r="F894" s="809"/>
    </row>
    <row r="895" spans="1:6" s="355" customFormat="1" x14ac:dyDescent="0.25">
      <c r="A895" s="405" t="s">
        <v>25</v>
      </c>
      <c r="B895" s="507" t="s">
        <v>1144</v>
      </c>
      <c r="C895" s="597" t="s">
        <v>860</v>
      </c>
      <c r="D895" s="405">
        <v>1</v>
      </c>
      <c r="E895" s="956"/>
      <c r="F895" s="1377">
        <f t="shared" ref="F895" si="19">D895*E895</f>
        <v>0</v>
      </c>
    </row>
    <row r="896" spans="1:6" s="355" customFormat="1" x14ac:dyDescent="0.25">
      <c r="A896" s="405"/>
      <c r="B896" s="507" t="s">
        <v>1145</v>
      </c>
      <c r="C896" s="597"/>
      <c r="D896" s="405"/>
      <c r="E896" s="841"/>
      <c r="F896" s="842"/>
    </row>
    <row r="897" spans="1:6" s="355" customFormat="1" x14ac:dyDescent="0.25">
      <c r="A897" s="405"/>
      <c r="B897" s="507" t="s">
        <v>1146</v>
      </c>
      <c r="C897" s="597"/>
      <c r="D897" s="405"/>
      <c r="E897" s="841"/>
      <c r="F897" s="842"/>
    </row>
    <row r="898" spans="1:6" s="355" customFormat="1" x14ac:dyDescent="0.25">
      <c r="A898" s="405"/>
      <c r="B898" s="507"/>
      <c r="C898" s="597"/>
      <c r="D898" s="405"/>
      <c r="E898" s="957"/>
      <c r="F898" s="842"/>
    </row>
    <row r="899" spans="1:6" s="355" customFormat="1" x14ac:dyDescent="0.25">
      <c r="A899" s="405" t="s">
        <v>28</v>
      </c>
      <c r="B899" s="507" t="s">
        <v>1147</v>
      </c>
      <c r="C899" s="597" t="s">
        <v>860</v>
      </c>
      <c r="D899" s="405">
        <v>1</v>
      </c>
      <c r="E899" s="956"/>
      <c r="F899" s="1377">
        <f>D899*E899</f>
        <v>0</v>
      </c>
    </row>
    <row r="900" spans="1:6" s="355" customFormat="1" x14ac:dyDescent="0.25">
      <c r="A900" s="405"/>
      <c r="B900" s="507" t="s">
        <v>1148</v>
      </c>
      <c r="C900" s="597"/>
      <c r="D900" s="405"/>
      <c r="E900" s="841"/>
      <c r="F900" s="842"/>
    </row>
    <row r="901" spans="1:6" s="355" customFormat="1" x14ac:dyDescent="0.25">
      <c r="A901" s="405"/>
      <c r="B901" s="507"/>
      <c r="C901" s="597"/>
      <c r="D901" s="405"/>
      <c r="E901" s="841"/>
      <c r="F901" s="842"/>
    </row>
    <row r="902" spans="1:6" s="355" customFormat="1" x14ac:dyDescent="0.25">
      <c r="A902" s="405" t="s">
        <v>31</v>
      </c>
      <c r="B902" s="507" t="s">
        <v>1149</v>
      </c>
      <c r="C902" s="597" t="s">
        <v>860</v>
      </c>
      <c r="D902" s="405">
        <v>1</v>
      </c>
      <c r="E902" s="956"/>
      <c r="F902" s="1377">
        <f>D902*E902</f>
        <v>0</v>
      </c>
    </row>
    <row r="903" spans="1:6" s="355" customFormat="1" x14ac:dyDescent="0.25">
      <c r="A903" s="405"/>
      <c r="B903" s="507"/>
      <c r="C903" s="597"/>
      <c r="D903" s="405"/>
      <c r="E903" s="841"/>
      <c r="F903" s="842"/>
    </row>
    <row r="904" spans="1:6" s="355" customFormat="1" x14ac:dyDescent="0.25">
      <c r="A904" s="405" t="s">
        <v>44</v>
      </c>
      <c r="B904" s="507" t="s">
        <v>1150</v>
      </c>
      <c r="C904" s="597" t="s">
        <v>860</v>
      </c>
      <c r="D904" s="405">
        <v>1</v>
      </c>
      <c r="E904" s="956"/>
      <c r="F904" s="1377">
        <f t="shared" ref="F904" si="20">D904*E904</f>
        <v>0</v>
      </c>
    </row>
    <row r="905" spans="1:6" s="355" customFormat="1" x14ac:dyDescent="0.25">
      <c r="A905" s="405"/>
      <c r="B905" s="507"/>
      <c r="C905" s="597"/>
      <c r="D905" s="405"/>
      <c r="E905" s="841"/>
      <c r="F905" s="842"/>
    </row>
    <row r="906" spans="1:6" s="355" customFormat="1" x14ac:dyDescent="0.25">
      <c r="A906" s="405" t="s">
        <v>56</v>
      </c>
      <c r="B906" s="507" t="s">
        <v>1151</v>
      </c>
      <c r="C906" s="597" t="s">
        <v>860</v>
      </c>
      <c r="D906" s="405">
        <v>1</v>
      </c>
      <c r="E906" s="956"/>
      <c r="F906" s="1377">
        <f t="shared" ref="F906" si="21">D906*E906</f>
        <v>0</v>
      </c>
    </row>
    <row r="907" spans="1:6" s="355" customFormat="1" x14ac:dyDescent="0.25">
      <c r="A907" s="405"/>
      <c r="B907" s="507"/>
      <c r="C907" s="597"/>
      <c r="D907" s="405"/>
      <c r="E907" s="841"/>
      <c r="F907" s="842"/>
    </row>
    <row r="908" spans="1:6" s="355" customFormat="1" x14ac:dyDescent="0.25">
      <c r="A908" s="405" t="s">
        <v>60</v>
      </c>
      <c r="B908" s="507" t="s">
        <v>1152</v>
      </c>
      <c r="C908" s="597" t="s">
        <v>860</v>
      </c>
      <c r="D908" s="405">
        <v>1</v>
      </c>
      <c r="E908" s="956"/>
      <c r="F908" s="1377">
        <f t="shared" ref="F908" si="22">D908*E908</f>
        <v>0</v>
      </c>
    </row>
    <row r="909" spans="1:6" s="355" customFormat="1" x14ac:dyDescent="0.25">
      <c r="A909" s="405"/>
      <c r="B909" s="507"/>
      <c r="C909" s="597"/>
      <c r="D909" s="405"/>
      <c r="E909" s="957"/>
      <c r="F909" s="842"/>
    </row>
    <row r="910" spans="1:6" s="355" customFormat="1" x14ac:dyDescent="0.25">
      <c r="A910" s="405" t="s">
        <v>455</v>
      </c>
      <c r="B910" s="507" t="s">
        <v>1153</v>
      </c>
      <c r="C910" s="597" t="s">
        <v>487</v>
      </c>
      <c r="D910" s="597">
        <v>1</v>
      </c>
      <c r="E910" s="956"/>
      <c r="F910" s="1377">
        <f t="shared" ref="F910" si="23">D910*E910</f>
        <v>0</v>
      </c>
    </row>
    <row r="911" spans="1:6" s="355" customFormat="1" x14ac:dyDescent="0.25">
      <c r="A911" s="405"/>
      <c r="B911" s="507"/>
      <c r="C911" s="597"/>
      <c r="D911" s="597"/>
      <c r="E911" s="844"/>
      <c r="F911" s="809"/>
    </row>
    <row r="912" spans="1:6" s="355" customFormat="1" x14ac:dyDescent="0.25">
      <c r="A912" s="405" t="s">
        <v>456</v>
      </c>
      <c r="B912" s="507" t="s">
        <v>1154</v>
      </c>
      <c r="C912" s="597" t="s">
        <v>1454</v>
      </c>
      <c r="D912" s="597" t="s">
        <v>202</v>
      </c>
      <c r="E912" s="843"/>
      <c r="F912" s="954"/>
    </row>
    <row r="913" spans="1:6" s="355" customFormat="1" x14ac:dyDescent="0.25">
      <c r="A913" s="405"/>
      <c r="B913" s="507"/>
      <c r="C913" s="597"/>
      <c r="D913" s="597"/>
      <c r="E913" s="845"/>
      <c r="F913" s="958"/>
    </row>
    <row r="914" spans="1:6" s="355" customFormat="1" x14ac:dyDescent="0.25">
      <c r="A914" s="405" t="s">
        <v>457</v>
      </c>
      <c r="B914" s="355" t="s">
        <v>1155</v>
      </c>
      <c r="C914" s="405"/>
      <c r="D914" s="399"/>
      <c r="E914" s="846"/>
      <c r="F914" s="809"/>
    </row>
    <row r="915" spans="1:6" s="355" customFormat="1" x14ac:dyDescent="0.25">
      <c r="A915" s="405"/>
      <c r="B915" s="355" t="s">
        <v>1156</v>
      </c>
      <c r="C915" s="405" t="s">
        <v>202</v>
      </c>
      <c r="D915" s="399" t="s">
        <v>202</v>
      </c>
      <c r="E915" s="846"/>
      <c r="F915" s="954"/>
    </row>
    <row r="916" spans="1:6" s="355" customFormat="1" x14ac:dyDescent="0.25">
      <c r="A916" s="405"/>
      <c r="B916" s="507"/>
      <c r="C916" s="597"/>
      <c r="D916" s="597"/>
      <c r="E916" s="845"/>
      <c r="F916" s="809"/>
    </row>
    <row r="917" spans="1:6" s="355" customFormat="1" x14ac:dyDescent="0.25">
      <c r="A917" s="405"/>
      <c r="B917" s="533"/>
      <c r="C917" s="847"/>
      <c r="D917" s="409"/>
      <c r="E917" s="848"/>
      <c r="F917" s="849"/>
    </row>
    <row r="918" spans="1:6" s="355" customFormat="1" x14ac:dyDescent="0.25">
      <c r="A918" s="1302"/>
      <c r="B918" s="1303"/>
      <c r="C918" s="1304"/>
      <c r="D918" s="1304"/>
      <c r="E918" s="1382"/>
      <c r="F918" s="1383"/>
    </row>
    <row r="919" spans="1:6" s="850" customFormat="1" ht="13.8" thickBot="1" x14ac:dyDescent="0.3">
      <c r="A919" s="1307"/>
      <c r="B919" s="1308" t="s">
        <v>767</v>
      </c>
      <c r="C919" s="1309"/>
      <c r="D919" s="1309"/>
      <c r="E919" s="1384"/>
      <c r="F919" s="1385">
        <f>SUM(F881:F917)</f>
        <v>0</v>
      </c>
    </row>
    <row r="920" spans="1:6" s="355" customFormat="1" ht="13.8" thickTop="1" x14ac:dyDescent="0.25">
      <c r="A920" s="406"/>
      <c r="B920" s="851"/>
      <c r="C920" s="406"/>
      <c r="D920" s="406"/>
      <c r="E920" s="852"/>
      <c r="F920" s="853"/>
    </row>
    <row r="921" spans="1:6" s="355" customFormat="1" ht="13.8" thickBot="1" x14ac:dyDescent="0.3">
      <c r="A921" s="401"/>
      <c r="B921" s="476" t="s">
        <v>1157</v>
      </c>
      <c r="C921" s="477"/>
      <c r="D921" s="477"/>
      <c r="E921" s="832"/>
      <c r="F921" s="833"/>
    </row>
    <row r="922" spans="1:6" s="355" customFormat="1" ht="13.8" thickTop="1" x14ac:dyDescent="0.25">
      <c r="A922" s="405" t="s">
        <v>642</v>
      </c>
      <c r="B922" s="406" t="s">
        <v>17</v>
      </c>
      <c r="C922" s="405" t="s">
        <v>643</v>
      </c>
      <c r="D922" s="406" t="s">
        <v>644</v>
      </c>
      <c r="E922" s="834" t="s">
        <v>645</v>
      </c>
      <c r="F922" s="835" t="s">
        <v>646</v>
      </c>
    </row>
    <row r="923" spans="1:6" s="355" customFormat="1" x14ac:dyDescent="0.25">
      <c r="A923" s="409" t="s">
        <v>647</v>
      </c>
      <c r="B923" s="410"/>
      <c r="C923" s="409"/>
      <c r="D923" s="411"/>
      <c r="E923" s="836" t="s">
        <v>18</v>
      </c>
      <c r="F923" s="837" t="s">
        <v>18</v>
      </c>
    </row>
    <row r="924" spans="1:6" s="355" customFormat="1" x14ac:dyDescent="0.25">
      <c r="A924" s="485"/>
      <c r="B924" s="518"/>
      <c r="C924" s="838"/>
      <c r="D924" s="485"/>
      <c r="E924" s="839"/>
      <c r="F924" s="840"/>
    </row>
    <row r="925" spans="1:6" s="355" customFormat="1" x14ac:dyDescent="0.25">
      <c r="A925" s="405"/>
      <c r="B925" s="784" t="s">
        <v>1158</v>
      </c>
      <c r="C925" s="597"/>
      <c r="D925" s="405"/>
      <c r="E925" s="841"/>
      <c r="F925" s="842"/>
    </row>
    <row r="926" spans="1:6" s="355" customFormat="1" x14ac:dyDescent="0.25">
      <c r="A926" s="405"/>
      <c r="B926" s="507" t="s">
        <v>1159</v>
      </c>
      <c r="C926" s="597"/>
      <c r="D926" s="405"/>
      <c r="E926" s="841"/>
      <c r="F926" s="842"/>
    </row>
    <row r="927" spans="1:6" s="355" customFormat="1" x14ac:dyDescent="0.25">
      <c r="A927" s="405"/>
      <c r="B927" s="507" t="s">
        <v>1160</v>
      </c>
      <c r="C927" s="597"/>
      <c r="D927" s="405"/>
      <c r="E927" s="841"/>
      <c r="F927" s="842"/>
    </row>
    <row r="928" spans="1:6" s="355" customFormat="1" x14ac:dyDescent="0.25">
      <c r="A928" s="405"/>
      <c r="B928" s="507"/>
      <c r="C928" s="597"/>
      <c r="D928" s="405"/>
      <c r="E928" s="841"/>
      <c r="F928" s="842"/>
    </row>
    <row r="929" spans="1:6" s="355" customFormat="1" x14ac:dyDescent="0.25">
      <c r="A929" s="405" t="s">
        <v>20</v>
      </c>
      <c r="B929" s="507" t="s">
        <v>1161</v>
      </c>
      <c r="C929" s="597" t="s">
        <v>860</v>
      </c>
      <c r="D929" s="405">
        <v>184</v>
      </c>
      <c r="E929" s="956"/>
      <c r="F929" s="1377">
        <f>D929*E929</f>
        <v>0</v>
      </c>
    </row>
    <row r="930" spans="1:6" s="355" customFormat="1" x14ac:dyDescent="0.25">
      <c r="A930" s="405"/>
      <c r="B930" s="507" t="s">
        <v>1162</v>
      </c>
      <c r="C930" s="597"/>
      <c r="D930" s="405"/>
      <c r="E930" s="841"/>
      <c r="F930" s="842"/>
    </row>
    <row r="931" spans="1:6" s="355" customFormat="1" x14ac:dyDescent="0.25">
      <c r="A931" s="405"/>
      <c r="B931" s="507"/>
      <c r="C931" s="597"/>
      <c r="D931" s="405"/>
      <c r="E931" s="841"/>
      <c r="F931" s="842"/>
    </row>
    <row r="932" spans="1:6" s="355" customFormat="1" x14ac:dyDescent="0.25">
      <c r="A932" s="405" t="s">
        <v>25</v>
      </c>
      <c r="B932" s="507" t="s">
        <v>1163</v>
      </c>
      <c r="C932" s="597" t="s">
        <v>487</v>
      </c>
      <c r="D932" s="405">
        <f>D929*2</f>
        <v>368</v>
      </c>
      <c r="E932" s="956"/>
      <c r="F932" s="1377">
        <f>D932*E932</f>
        <v>0</v>
      </c>
    </row>
    <row r="933" spans="1:6" s="355" customFormat="1" x14ac:dyDescent="0.25">
      <c r="A933" s="405"/>
      <c r="B933" s="507"/>
      <c r="C933" s="597"/>
      <c r="D933" s="405"/>
      <c r="E933" s="841"/>
      <c r="F933" s="807"/>
    </row>
    <row r="934" spans="1:6" s="355" customFormat="1" x14ac:dyDescent="0.25">
      <c r="A934" s="405" t="s">
        <v>28</v>
      </c>
      <c r="B934" s="507" t="s">
        <v>1164</v>
      </c>
      <c r="C934" s="597" t="s">
        <v>487</v>
      </c>
      <c r="D934" s="405">
        <f>D932/2</f>
        <v>184</v>
      </c>
      <c r="E934" s="956"/>
      <c r="F934" s="1377">
        <f t="shared" ref="F934" si="24">D934*E934</f>
        <v>0</v>
      </c>
    </row>
    <row r="935" spans="1:6" s="355" customFormat="1" x14ac:dyDescent="0.25">
      <c r="A935" s="405"/>
      <c r="B935" s="507"/>
      <c r="C935" s="597"/>
      <c r="D935" s="405"/>
      <c r="E935" s="841"/>
      <c r="F935" s="807"/>
    </row>
    <row r="936" spans="1:6" s="355" customFormat="1" x14ac:dyDescent="0.25">
      <c r="A936" s="405" t="s">
        <v>31</v>
      </c>
      <c r="B936" s="507" t="s">
        <v>1165</v>
      </c>
      <c r="C936" s="597" t="s">
        <v>487</v>
      </c>
      <c r="D936" s="405">
        <v>124</v>
      </c>
      <c r="E936" s="956"/>
      <c r="F936" s="1377">
        <f t="shared" ref="F936" si="25">D936*E936</f>
        <v>0</v>
      </c>
    </row>
    <row r="937" spans="1:6" s="355" customFormat="1" x14ac:dyDescent="0.25">
      <c r="A937" s="405"/>
      <c r="B937" s="507"/>
      <c r="C937" s="597"/>
      <c r="D937" s="405"/>
      <c r="E937" s="841"/>
      <c r="F937" s="807"/>
    </row>
    <row r="938" spans="1:6" s="355" customFormat="1" x14ac:dyDescent="0.25">
      <c r="A938" s="405" t="s">
        <v>44</v>
      </c>
      <c r="B938" s="507" t="s">
        <v>1166</v>
      </c>
      <c r="C938" s="597" t="s">
        <v>487</v>
      </c>
      <c r="D938" s="405">
        <v>12</v>
      </c>
      <c r="E938" s="956"/>
      <c r="F938" s="1377">
        <f t="shared" ref="F938" si="26">D938*E938</f>
        <v>0</v>
      </c>
    </row>
    <row r="939" spans="1:6" s="355" customFormat="1" x14ac:dyDescent="0.25">
      <c r="A939" s="405"/>
      <c r="B939" s="507"/>
      <c r="C939" s="597"/>
      <c r="D939" s="405"/>
      <c r="E939" s="841"/>
      <c r="F939" s="807"/>
    </row>
    <row r="940" spans="1:6" s="355" customFormat="1" x14ac:dyDescent="0.25">
      <c r="A940" s="405" t="s">
        <v>56</v>
      </c>
      <c r="B940" s="507" t="s">
        <v>1167</v>
      </c>
      <c r="C940" s="597" t="s">
        <v>487</v>
      </c>
      <c r="D940" s="405">
        <v>6</v>
      </c>
      <c r="E940" s="956"/>
      <c r="F940" s="1377">
        <f t="shared" ref="F940" si="27">D940*E940</f>
        <v>0</v>
      </c>
    </row>
    <row r="941" spans="1:6" s="355" customFormat="1" x14ac:dyDescent="0.25">
      <c r="A941" s="405"/>
      <c r="B941" s="507"/>
      <c r="C941" s="597"/>
      <c r="D941" s="405"/>
      <c r="E941" s="841"/>
      <c r="F941" s="807"/>
    </row>
    <row r="942" spans="1:6" s="355" customFormat="1" x14ac:dyDescent="0.25">
      <c r="A942" s="405" t="s">
        <v>60</v>
      </c>
      <c r="B942" s="507" t="s">
        <v>1168</v>
      </c>
      <c r="C942" s="597" t="s">
        <v>487</v>
      </c>
      <c r="D942" s="405">
        <v>15</v>
      </c>
      <c r="E942" s="956"/>
      <c r="F942" s="1377">
        <f t="shared" ref="F942" si="28">D942*E942</f>
        <v>0</v>
      </c>
    </row>
    <row r="943" spans="1:6" s="355" customFormat="1" x14ac:dyDescent="0.25">
      <c r="A943" s="405"/>
      <c r="B943" s="507"/>
      <c r="C943" s="597"/>
      <c r="D943" s="405"/>
      <c r="E943" s="841"/>
      <c r="F943" s="807"/>
    </row>
    <row r="944" spans="1:6" s="355" customFormat="1" x14ac:dyDescent="0.25">
      <c r="A944" s="405" t="s">
        <v>455</v>
      </c>
      <c r="B944" s="507" t="s">
        <v>1169</v>
      </c>
      <c r="C944" s="597" t="s">
        <v>860</v>
      </c>
      <c r="D944" s="405">
        <v>15</v>
      </c>
      <c r="E944" s="959"/>
      <c r="F944" s="1377">
        <f t="shared" ref="F944" si="29">D944*E944</f>
        <v>0</v>
      </c>
    </row>
    <row r="945" spans="1:14" s="355" customFormat="1" x14ac:dyDescent="0.25">
      <c r="A945" s="405"/>
      <c r="B945" s="507"/>
      <c r="C945" s="597"/>
      <c r="D945" s="405"/>
      <c r="E945" s="854"/>
      <c r="F945" s="807"/>
    </row>
    <row r="946" spans="1:14" s="355" customFormat="1" x14ac:dyDescent="0.25">
      <c r="A946" s="405" t="s">
        <v>456</v>
      </c>
      <c r="B946" s="507" t="s">
        <v>1443</v>
      </c>
      <c r="C946" s="597" t="s">
        <v>860</v>
      </c>
      <c r="D946" s="405">
        <v>24</v>
      </c>
      <c r="E946" s="959"/>
      <c r="F946" s="1377">
        <f t="shared" ref="F946" si="30">D946*E946</f>
        <v>0</v>
      </c>
    </row>
    <row r="947" spans="1:14" s="355" customFormat="1" x14ac:dyDescent="0.25">
      <c r="A947" s="405"/>
      <c r="B947" s="507"/>
      <c r="C947" s="597"/>
      <c r="D947" s="405"/>
      <c r="E947" s="854"/>
      <c r="F947" s="807"/>
    </row>
    <row r="948" spans="1:14" s="355" customFormat="1" x14ac:dyDescent="0.25">
      <c r="A948" s="405" t="s">
        <v>457</v>
      </c>
      <c r="B948" s="507" t="s">
        <v>1170</v>
      </c>
      <c r="C948" s="597" t="s">
        <v>487</v>
      </c>
      <c r="D948" s="405">
        <v>20</v>
      </c>
      <c r="E948" s="959"/>
      <c r="F948" s="1377">
        <f t="shared" ref="F948" si="31">D948*E948</f>
        <v>0</v>
      </c>
    </row>
    <row r="949" spans="1:14" s="355" customFormat="1" x14ac:dyDescent="0.25">
      <c r="A949" s="405"/>
      <c r="B949" s="507"/>
      <c r="C949" s="597"/>
      <c r="D949" s="405"/>
      <c r="E949" s="854"/>
      <c r="F949" s="807"/>
    </row>
    <row r="950" spans="1:14" s="355" customFormat="1" x14ac:dyDescent="0.25">
      <c r="A950" s="405" t="s">
        <v>458</v>
      </c>
      <c r="B950" s="507" t="s">
        <v>1444</v>
      </c>
      <c r="C950" s="597" t="s">
        <v>260</v>
      </c>
      <c r="D950" s="405">
        <v>320</v>
      </c>
      <c r="E950" s="959"/>
      <c r="F950" s="1377">
        <f t="shared" ref="F950" si="32">D950*E950</f>
        <v>0</v>
      </c>
    </row>
    <row r="951" spans="1:14" s="355" customFormat="1" x14ac:dyDescent="0.25">
      <c r="A951" s="405"/>
      <c r="B951" s="507"/>
      <c r="C951" s="597"/>
      <c r="D951" s="405"/>
      <c r="E951" s="854"/>
      <c r="F951" s="807"/>
    </row>
    <row r="952" spans="1:14" s="355" customFormat="1" x14ac:dyDescent="0.25">
      <c r="A952" s="405" t="s">
        <v>459</v>
      </c>
      <c r="B952" s="507" t="s">
        <v>1171</v>
      </c>
      <c r="C952" s="597" t="s">
        <v>487</v>
      </c>
      <c r="D952" s="405">
        <v>30</v>
      </c>
      <c r="E952" s="959"/>
      <c r="F952" s="1377">
        <f t="shared" ref="F952" si="33">D952*E952</f>
        <v>0</v>
      </c>
    </row>
    <row r="953" spans="1:14" s="355" customFormat="1" x14ac:dyDescent="0.25">
      <c r="A953" s="405"/>
      <c r="B953" s="507"/>
      <c r="C953" s="597"/>
      <c r="D953" s="597"/>
      <c r="E953" s="855"/>
      <c r="F953" s="807"/>
    </row>
    <row r="954" spans="1:14" s="355" customFormat="1" x14ac:dyDescent="0.25">
      <c r="A954" s="405" t="s">
        <v>460</v>
      </c>
      <c r="B954" s="507" t="s">
        <v>1172</v>
      </c>
      <c r="C954" s="597" t="s">
        <v>487</v>
      </c>
      <c r="D954" s="405">
        <v>2</v>
      </c>
      <c r="E954" s="959"/>
      <c r="F954" s="1377">
        <f t="shared" ref="F954" si="34">D954*E954</f>
        <v>0</v>
      </c>
    </row>
    <row r="955" spans="1:14" s="355" customFormat="1" x14ac:dyDescent="0.25">
      <c r="A955" s="405"/>
      <c r="B955" s="507" t="s">
        <v>1173</v>
      </c>
      <c r="C955" s="597"/>
      <c r="D955" s="597"/>
      <c r="E955" s="855"/>
      <c r="F955" s="807"/>
    </row>
    <row r="956" spans="1:14" s="355" customFormat="1" x14ac:dyDescent="0.25">
      <c r="A956" s="405"/>
      <c r="B956" s="507"/>
      <c r="C956" s="597"/>
      <c r="D956" s="597"/>
      <c r="E956" s="855"/>
      <c r="F956" s="809"/>
    </row>
    <row r="957" spans="1:14" s="355" customFormat="1" x14ac:dyDescent="0.25">
      <c r="A957" s="405" t="s">
        <v>574</v>
      </c>
      <c r="B957" s="507" t="s">
        <v>1174</v>
      </c>
      <c r="C957" s="597" t="s">
        <v>487</v>
      </c>
      <c r="D957" s="405">
        <v>15</v>
      </c>
      <c r="E957" s="959"/>
      <c r="F957" s="1386">
        <f>D957*E957</f>
        <v>0</v>
      </c>
      <c r="N957" s="953"/>
    </row>
    <row r="958" spans="1:14" s="355" customFormat="1" x14ac:dyDescent="0.25">
      <c r="A958" s="405"/>
      <c r="B958" s="507" t="s">
        <v>1175</v>
      </c>
      <c r="C958" s="597"/>
      <c r="D958" s="597"/>
      <c r="E958" s="855"/>
      <c r="F958" s="842"/>
    </row>
    <row r="959" spans="1:14" s="355" customFormat="1" x14ac:dyDescent="0.25">
      <c r="A959" s="405"/>
      <c r="B959" s="507"/>
      <c r="C959" s="597"/>
      <c r="D959" s="597"/>
      <c r="E959" s="855"/>
      <c r="F959" s="842"/>
    </row>
    <row r="960" spans="1:14" s="355" customFormat="1" x14ac:dyDescent="0.25">
      <c r="A960" s="405" t="s">
        <v>559</v>
      </c>
      <c r="B960" s="507" t="s">
        <v>1176</v>
      </c>
      <c r="C960" s="597" t="s">
        <v>202</v>
      </c>
      <c r="D960" s="597" t="s">
        <v>202</v>
      </c>
      <c r="E960" s="856"/>
      <c r="F960" s="960"/>
    </row>
    <row r="961" spans="1:8" s="355" customFormat="1" x14ac:dyDescent="0.25">
      <c r="A961" s="405"/>
      <c r="B961" s="507"/>
      <c r="C961" s="597"/>
      <c r="D961" s="597"/>
      <c r="E961" s="855"/>
      <c r="F961" s="842"/>
    </row>
    <row r="962" spans="1:8" ht="14.1" customHeight="1" x14ac:dyDescent="0.25">
      <c r="A962" s="478"/>
      <c r="B962" s="507"/>
      <c r="C962" s="405"/>
      <c r="D962" s="405"/>
      <c r="E962" s="683"/>
      <c r="F962" s="497"/>
    </row>
    <row r="963" spans="1:8" ht="14.1" customHeight="1" x14ac:dyDescent="0.25">
      <c r="A963" s="1302"/>
      <c r="B963" s="1351"/>
      <c r="C963" s="1302"/>
      <c r="D963" s="1304"/>
      <c r="E963" s="1327"/>
      <c r="F963" s="1328"/>
    </row>
    <row r="964" spans="1:8" s="430" customFormat="1" ht="14.1" customHeight="1" thickBot="1" x14ac:dyDescent="0.3">
      <c r="A964" s="1307"/>
      <c r="B964" s="1352" t="s">
        <v>793</v>
      </c>
      <c r="C964" s="1307"/>
      <c r="D964" s="1309"/>
      <c r="E964" s="1329"/>
      <c r="F964" s="1330">
        <f>SUM(F924:F962)</f>
        <v>0</v>
      </c>
    </row>
    <row r="965" spans="1:8" ht="14.1" customHeight="1" thickTop="1" x14ac:dyDescent="0.25">
      <c r="A965" s="406"/>
      <c r="B965" s="431"/>
      <c r="C965" s="406"/>
      <c r="D965" s="406"/>
      <c r="E965" s="536"/>
      <c r="F965" s="537"/>
    </row>
    <row r="966" spans="1:8" s="447" customFormat="1" ht="13.8" thickBot="1" x14ac:dyDescent="0.3">
      <c r="A966" s="457"/>
      <c r="B966" s="791"/>
      <c r="C966" s="457"/>
      <c r="D966" s="792"/>
      <c r="E966" s="793"/>
      <c r="F966" s="794"/>
    </row>
    <row r="967" spans="1:8" s="798" customFormat="1" ht="14.4" thickTop="1" x14ac:dyDescent="0.25">
      <c r="A967" s="795" t="s">
        <v>16</v>
      </c>
      <c r="B967" s="795" t="s">
        <v>17</v>
      </c>
      <c r="C967" s="795" t="s">
        <v>643</v>
      </c>
      <c r="D967" s="795" t="s">
        <v>644</v>
      </c>
      <c r="E967" s="796" t="s">
        <v>910</v>
      </c>
      <c r="F967" s="797" t="s">
        <v>646</v>
      </c>
      <c r="G967" s="462"/>
      <c r="H967" s="462"/>
    </row>
    <row r="968" spans="1:8" s="798" customFormat="1" ht="13.8" x14ac:dyDescent="0.25">
      <c r="A968" s="799" t="s">
        <v>647</v>
      </c>
      <c r="B968" s="800"/>
      <c r="C968" s="799"/>
      <c r="D968" s="799"/>
      <c r="E968" s="801" t="s">
        <v>18</v>
      </c>
      <c r="F968" s="802" t="s">
        <v>18</v>
      </c>
      <c r="G968" s="462"/>
      <c r="H968" s="462"/>
    </row>
    <row r="969" spans="1:8" s="798" customFormat="1" ht="13.8" x14ac:dyDescent="0.25">
      <c r="A969" s="795"/>
      <c r="B969" s="804"/>
      <c r="C969" s="819"/>
      <c r="D969" s="795"/>
      <c r="E969" s="804"/>
      <c r="F969" s="805"/>
      <c r="G969" s="462"/>
      <c r="H969" s="462"/>
    </row>
    <row r="970" spans="1:8" s="821" customFormat="1" ht="13.8" x14ac:dyDescent="0.25">
      <c r="A970" s="795"/>
      <c r="B970" s="820" t="s">
        <v>1113</v>
      </c>
      <c r="C970" s="795"/>
      <c r="D970" s="795"/>
      <c r="E970" s="804"/>
      <c r="F970" s="1387">
        <f>F964</f>
        <v>0</v>
      </c>
      <c r="G970" s="462"/>
      <c r="H970" s="462"/>
    </row>
    <row r="971" spans="1:8" s="821" customFormat="1" ht="13.8" x14ac:dyDescent="0.25">
      <c r="A971" s="795"/>
      <c r="B971" s="528"/>
      <c r="C971" s="795"/>
      <c r="D971" s="857"/>
      <c r="E971" s="803"/>
      <c r="F971" s="858"/>
      <c r="G971" s="462"/>
      <c r="H971" s="462"/>
    </row>
    <row r="972" spans="1:8" s="355" customFormat="1" x14ac:dyDescent="0.25">
      <c r="A972" s="405"/>
      <c r="B972" s="784" t="s">
        <v>1177</v>
      </c>
      <c r="C972" s="597"/>
      <c r="D972" s="597"/>
      <c r="E972" s="855"/>
      <c r="F972" s="842"/>
    </row>
    <row r="973" spans="1:8" ht="14.1" customHeight="1" x14ac:dyDescent="0.25">
      <c r="A973" s="405" t="s">
        <v>20</v>
      </c>
      <c r="B973" s="392" t="s">
        <v>1178</v>
      </c>
      <c r="C973" s="405"/>
      <c r="D973" s="399"/>
      <c r="E973" s="415"/>
      <c r="F973" s="859"/>
    </row>
    <row r="974" spans="1:8" ht="14.1" customHeight="1" x14ac:dyDescent="0.25">
      <c r="A974" s="405"/>
      <c r="B974" s="392" t="s">
        <v>1179</v>
      </c>
      <c r="C974" s="405" t="s">
        <v>647</v>
      </c>
      <c r="D974" s="399">
        <v>67</v>
      </c>
      <c r="E974" s="927"/>
      <c r="F974" s="1377">
        <f>D974*E974</f>
        <v>0</v>
      </c>
    </row>
    <row r="975" spans="1:8" s="355" customFormat="1" x14ac:dyDescent="0.25">
      <c r="A975" s="405"/>
      <c r="B975" s="507"/>
      <c r="C975" s="597"/>
      <c r="D975" s="597"/>
      <c r="E975" s="855"/>
      <c r="F975" s="842"/>
    </row>
    <row r="976" spans="1:8" s="355" customFormat="1" x14ac:dyDescent="0.25">
      <c r="A976" s="405" t="s">
        <v>25</v>
      </c>
      <c r="B976" s="507" t="s">
        <v>1180</v>
      </c>
      <c r="C976" s="597" t="s">
        <v>208</v>
      </c>
      <c r="D976" s="405">
        <v>12</v>
      </c>
      <c r="E976" s="959"/>
      <c r="F976" s="1388">
        <f>D976*E976</f>
        <v>0</v>
      </c>
    </row>
    <row r="977" spans="1:6" s="355" customFormat="1" x14ac:dyDescent="0.25">
      <c r="A977" s="405"/>
      <c r="B977" s="507" t="s">
        <v>1181</v>
      </c>
      <c r="C977" s="597"/>
      <c r="D977" s="597"/>
      <c r="E977" s="855"/>
      <c r="F977" s="842"/>
    </row>
    <row r="978" spans="1:6" s="355" customFormat="1" x14ac:dyDescent="0.25">
      <c r="A978" s="405"/>
      <c r="B978" s="507"/>
      <c r="C978" s="597"/>
      <c r="D978" s="597"/>
      <c r="E978" s="855"/>
      <c r="F978" s="842"/>
    </row>
    <row r="979" spans="1:6" s="355" customFormat="1" x14ac:dyDescent="0.25">
      <c r="A979" s="405" t="s">
        <v>28</v>
      </c>
      <c r="B979" s="507" t="s">
        <v>1182</v>
      </c>
      <c r="C979" s="597" t="s">
        <v>208</v>
      </c>
      <c r="D979" s="405">
        <v>12</v>
      </c>
      <c r="E979" s="959"/>
      <c r="F979" s="1388">
        <f>D979*E979</f>
        <v>0</v>
      </c>
    </row>
    <row r="980" spans="1:6" s="355" customFormat="1" x14ac:dyDescent="0.25">
      <c r="A980" s="405"/>
      <c r="B980" s="507" t="s">
        <v>1183</v>
      </c>
      <c r="C980" s="597"/>
      <c r="D980" s="597"/>
      <c r="E980" s="855"/>
      <c r="F980" s="842"/>
    </row>
    <row r="981" spans="1:6" s="355" customFormat="1" x14ac:dyDescent="0.25">
      <c r="A981" s="405"/>
      <c r="B981" s="507"/>
      <c r="C981" s="597"/>
      <c r="D981" s="597"/>
      <c r="E981" s="855"/>
      <c r="F981" s="842"/>
    </row>
    <row r="982" spans="1:6" s="355" customFormat="1" x14ac:dyDescent="0.25">
      <c r="A982" s="405" t="s">
        <v>31</v>
      </c>
      <c r="B982" s="507" t="s">
        <v>1184</v>
      </c>
      <c r="C982" s="597" t="s">
        <v>208</v>
      </c>
      <c r="D982" s="405">
        <v>12</v>
      </c>
      <c r="E982" s="959"/>
      <c r="F982" s="1388">
        <f>D982*E982</f>
        <v>0</v>
      </c>
    </row>
    <row r="983" spans="1:6" s="355" customFormat="1" x14ac:dyDescent="0.25">
      <c r="A983" s="405"/>
      <c r="B983" s="507" t="s">
        <v>1185</v>
      </c>
      <c r="C983" s="597"/>
      <c r="D983" s="597"/>
      <c r="E983" s="855"/>
      <c r="F983" s="842"/>
    </row>
    <row r="984" spans="1:6" s="355" customFormat="1" x14ac:dyDescent="0.25">
      <c r="A984" s="405"/>
      <c r="B984" s="507"/>
      <c r="C984" s="597"/>
      <c r="D984" s="597"/>
      <c r="E984" s="855"/>
      <c r="F984" s="842"/>
    </row>
    <row r="985" spans="1:6" s="355" customFormat="1" x14ac:dyDescent="0.25">
      <c r="A985" s="405" t="s">
        <v>44</v>
      </c>
      <c r="B985" s="507" t="s">
        <v>1176</v>
      </c>
      <c r="C985" s="597" t="s">
        <v>202</v>
      </c>
      <c r="D985" s="597" t="s">
        <v>202</v>
      </c>
      <c r="E985" s="855"/>
      <c r="F985" s="961"/>
    </row>
    <row r="986" spans="1:6" s="355" customFormat="1" x14ac:dyDescent="0.25">
      <c r="A986" s="405"/>
      <c r="B986" s="507"/>
      <c r="C986" s="597"/>
      <c r="D986" s="597"/>
      <c r="E986" s="855"/>
      <c r="F986" s="842"/>
    </row>
    <row r="987" spans="1:6" s="355" customFormat="1" x14ac:dyDescent="0.25">
      <c r="A987" s="405"/>
      <c r="B987" s="784" t="s">
        <v>1186</v>
      </c>
      <c r="C987" s="597"/>
      <c r="D987" s="597"/>
      <c r="E987" s="855"/>
      <c r="F987" s="842"/>
    </row>
    <row r="988" spans="1:6" s="355" customFormat="1" x14ac:dyDescent="0.25">
      <c r="A988" s="405" t="s">
        <v>56</v>
      </c>
      <c r="B988" s="507" t="s">
        <v>1187</v>
      </c>
      <c r="C988" s="597"/>
      <c r="D988" s="597"/>
      <c r="E988" s="855"/>
      <c r="F988" s="842"/>
    </row>
    <row r="989" spans="1:6" s="355" customFormat="1" x14ac:dyDescent="0.25">
      <c r="A989" s="405"/>
      <c r="B989" s="507" t="s">
        <v>1188</v>
      </c>
      <c r="C989" s="597" t="s">
        <v>860</v>
      </c>
      <c r="D989" s="405">
        <v>41</v>
      </c>
      <c r="E989" s="959"/>
      <c r="F989" s="1388">
        <f>D989*E989</f>
        <v>0</v>
      </c>
    </row>
    <row r="990" spans="1:6" s="355" customFormat="1" x14ac:dyDescent="0.25">
      <c r="A990" s="405"/>
      <c r="B990" s="507" t="s">
        <v>1189</v>
      </c>
      <c r="C990" s="597"/>
      <c r="D990" s="597"/>
      <c r="E990" s="855"/>
      <c r="F990" s="842"/>
    </row>
    <row r="991" spans="1:6" s="355" customFormat="1" x14ac:dyDescent="0.25">
      <c r="A991" s="405"/>
      <c r="B991" s="784"/>
      <c r="C991" s="597"/>
      <c r="D991" s="597"/>
      <c r="E991" s="855"/>
      <c r="F991" s="842"/>
    </row>
    <row r="992" spans="1:6" s="355" customFormat="1" x14ac:dyDescent="0.25">
      <c r="A992" s="405" t="s">
        <v>60</v>
      </c>
      <c r="B992" s="507" t="s">
        <v>1190</v>
      </c>
      <c r="C992" s="597" t="s">
        <v>860</v>
      </c>
      <c r="D992" s="405">
        <v>41</v>
      </c>
      <c r="E992" s="959"/>
      <c r="F992" s="1388">
        <f>D992*E992</f>
        <v>0</v>
      </c>
    </row>
    <row r="993" spans="1:9" s="355" customFormat="1" x14ac:dyDescent="0.25">
      <c r="A993" s="405"/>
      <c r="B993" s="507" t="s">
        <v>1191</v>
      </c>
      <c r="C993" s="597"/>
      <c r="D993" s="597"/>
      <c r="E993" s="855"/>
      <c r="F993" s="842"/>
    </row>
    <row r="994" spans="1:9" s="355" customFormat="1" x14ac:dyDescent="0.25">
      <c r="A994" s="405"/>
      <c r="B994" s="507" t="s">
        <v>1192</v>
      </c>
      <c r="C994" s="597"/>
      <c r="D994" s="597"/>
      <c r="E994" s="855"/>
      <c r="F994" s="842"/>
    </row>
    <row r="995" spans="1:9" s="355" customFormat="1" x14ac:dyDescent="0.25">
      <c r="A995" s="405"/>
      <c r="B995" s="507"/>
      <c r="C995" s="597"/>
      <c r="D995" s="597"/>
      <c r="E995" s="855"/>
      <c r="F995" s="842"/>
    </row>
    <row r="996" spans="1:9" s="355" customFormat="1" x14ac:dyDescent="0.25">
      <c r="A996" s="405" t="s">
        <v>455</v>
      </c>
      <c r="B996" s="507" t="s">
        <v>1193</v>
      </c>
      <c r="C996" s="597" t="s">
        <v>860</v>
      </c>
      <c r="D996" s="405">
        <v>6</v>
      </c>
      <c r="E996" s="959"/>
      <c r="F996" s="1388">
        <f>D996*E996</f>
        <v>0</v>
      </c>
    </row>
    <row r="997" spans="1:9" s="355" customFormat="1" x14ac:dyDescent="0.25">
      <c r="A997" s="405"/>
      <c r="B997" s="507"/>
      <c r="C997" s="597"/>
      <c r="D997" s="597"/>
      <c r="E997" s="855"/>
      <c r="F997" s="842"/>
    </row>
    <row r="998" spans="1:9" s="355" customFormat="1" x14ac:dyDescent="0.25">
      <c r="A998" s="405" t="s">
        <v>456</v>
      </c>
      <c r="B998" s="507" t="s">
        <v>1176</v>
      </c>
      <c r="C998" s="597" t="s">
        <v>202</v>
      </c>
      <c r="D998" s="597" t="s">
        <v>202</v>
      </c>
      <c r="E998" s="855"/>
      <c r="F998" s="961"/>
    </row>
    <row r="999" spans="1:9" s="355" customFormat="1" x14ac:dyDescent="0.25">
      <c r="A999" s="405"/>
      <c r="B999" s="533"/>
      <c r="C999" s="847"/>
      <c r="D999" s="409"/>
      <c r="E999" s="848"/>
      <c r="F999" s="849"/>
    </row>
    <row r="1000" spans="1:9" s="355" customFormat="1" x14ac:dyDescent="0.25">
      <c r="A1000" s="1302"/>
      <c r="B1000" s="1303"/>
      <c r="C1000" s="1304"/>
      <c r="D1000" s="1304"/>
      <c r="E1000" s="1382"/>
      <c r="F1000" s="1383"/>
    </row>
    <row r="1001" spans="1:9" s="850" customFormat="1" ht="13.8" thickBot="1" x14ac:dyDescent="0.3">
      <c r="A1001" s="1307"/>
      <c r="B1001" s="1308" t="s">
        <v>767</v>
      </c>
      <c r="C1001" s="1309"/>
      <c r="D1001" s="1309"/>
      <c r="E1001" s="1384"/>
      <c r="F1001" s="1385">
        <f>SUM(F969:F999)</f>
        <v>0</v>
      </c>
    </row>
    <row r="1002" spans="1:9" s="355" customFormat="1" ht="13.8" thickTop="1" x14ac:dyDescent="0.25">
      <c r="A1002" s="406"/>
      <c r="B1002" s="851"/>
      <c r="C1002" s="406"/>
      <c r="D1002" s="406"/>
      <c r="E1002" s="852"/>
      <c r="F1002" s="853"/>
    </row>
    <row r="1003" spans="1:9" s="269" customFormat="1" ht="14.4" x14ac:dyDescent="0.3">
      <c r="A1003" s="358"/>
      <c r="B1003" s="358"/>
      <c r="C1003" s="358"/>
      <c r="D1003" s="358"/>
      <c r="E1003" s="860"/>
      <c r="F1003" s="861"/>
      <c r="G1003" s="358"/>
      <c r="H1003" s="862"/>
      <c r="I1003" s="862"/>
    </row>
    <row r="1004" spans="1:9" s="423" customFormat="1" x14ac:dyDescent="0.25">
      <c r="A1004" s="399"/>
      <c r="B1004" s="398" t="s">
        <v>1194</v>
      </c>
      <c r="C1004" s="863"/>
      <c r="D1004" s="863"/>
      <c r="E1004" s="864"/>
      <c r="F1004" s="865"/>
      <c r="G1004" s="866"/>
      <c r="H1004" s="422"/>
    </row>
    <row r="1005" spans="1:9" s="423" customFormat="1" ht="13.8" thickBot="1" x14ac:dyDescent="0.3">
      <c r="A1005" s="401"/>
      <c r="B1005" s="476"/>
      <c r="C1005" s="867"/>
      <c r="D1005" s="867"/>
      <c r="E1005" s="868"/>
      <c r="F1005" s="869"/>
      <c r="G1005" s="866"/>
      <c r="H1005" s="422"/>
    </row>
    <row r="1006" spans="1:9" s="423" customFormat="1" ht="13.8" thickTop="1" x14ac:dyDescent="0.25">
      <c r="A1006" s="405" t="s">
        <v>642</v>
      </c>
      <c r="B1006" s="406" t="s">
        <v>17</v>
      </c>
      <c r="C1006" s="405" t="s">
        <v>643</v>
      </c>
      <c r="D1006" s="406" t="s">
        <v>644</v>
      </c>
      <c r="E1006" s="870" t="s">
        <v>645</v>
      </c>
      <c r="F1006" s="871" t="s">
        <v>646</v>
      </c>
      <c r="G1006" s="422"/>
      <c r="H1006" s="422"/>
    </row>
    <row r="1007" spans="1:9" s="423" customFormat="1" x14ac:dyDescent="0.25">
      <c r="A1007" s="409" t="s">
        <v>647</v>
      </c>
      <c r="B1007" s="410"/>
      <c r="C1007" s="409"/>
      <c r="D1007" s="411"/>
      <c r="E1007" s="872" t="s">
        <v>18</v>
      </c>
      <c r="F1007" s="873" t="s">
        <v>18</v>
      </c>
      <c r="G1007" s="422"/>
      <c r="H1007" s="422"/>
    </row>
    <row r="1008" spans="1:9" s="423" customFormat="1" x14ac:dyDescent="0.25">
      <c r="A1008" s="405"/>
      <c r="B1008" s="431"/>
      <c r="C1008" s="485"/>
      <c r="D1008" s="406"/>
      <c r="E1008" s="874"/>
      <c r="F1008" s="871"/>
      <c r="G1008" s="422"/>
      <c r="H1008" s="422"/>
    </row>
    <row r="1009" spans="1:8" s="423" customFormat="1" x14ac:dyDescent="0.25">
      <c r="A1009" s="414"/>
      <c r="B1009" s="398" t="s">
        <v>648</v>
      </c>
      <c r="C1009" s="405"/>
      <c r="D1009" s="399"/>
      <c r="E1009" s="874"/>
      <c r="F1009" s="875"/>
      <c r="G1009" s="422"/>
      <c r="H1009" s="422"/>
    </row>
    <row r="1010" spans="1:8" s="423" customFormat="1" x14ac:dyDescent="0.25">
      <c r="A1010" s="405"/>
      <c r="B1010" s="392" t="s">
        <v>649</v>
      </c>
      <c r="C1010" s="405"/>
      <c r="D1010" s="399"/>
      <c r="E1010" s="874"/>
      <c r="F1010" s="875"/>
      <c r="G1010" s="422"/>
      <c r="H1010" s="422"/>
    </row>
    <row r="1011" spans="1:8" s="423" customFormat="1" x14ac:dyDescent="0.25">
      <c r="A1011" s="405"/>
      <c r="B1011" s="392" t="s">
        <v>650</v>
      </c>
      <c r="C1011" s="405"/>
      <c r="D1011" s="399"/>
      <c r="E1011" s="874"/>
      <c r="F1011" s="875"/>
      <c r="G1011" s="422"/>
      <c r="H1011" s="422"/>
    </row>
    <row r="1012" spans="1:8" s="423" customFormat="1" x14ac:dyDescent="0.25">
      <c r="A1012" s="405"/>
      <c r="B1012" s="392" t="s">
        <v>651</v>
      </c>
      <c r="C1012" s="405"/>
      <c r="D1012" s="399"/>
      <c r="E1012" s="874"/>
      <c r="F1012" s="875"/>
      <c r="G1012" s="422"/>
      <c r="H1012" s="422"/>
    </row>
    <row r="1013" spans="1:8" s="423" customFormat="1" x14ac:dyDescent="0.25">
      <c r="A1013" s="405"/>
      <c r="B1013" s="392"/>
      <c r="C1013" s="405"/>
      <c r="D1013" s="399"/>
      <c r="E1013" s="874"/>
      <c r="F1013" s="875"/>
      <c r="G1013" s="422"/>
      <c r="H1013" s="422"/>
    </row>
    <row r="1014" spans="1:8" s="423" customFormat="1" x14ac:dyDescent="0.25">
      <c r="A1014" s="405" t="s">
        <v>20</v>
      </c>
      <c r="B1014" s="392" t="s">
        <v>1195</v>
      </c>
      <c r="C1014" s="405"/>
      <c r="D1014" s="399"/>
      <c r="E1014" s="874"/>
      <c r="F1014" s="875"/>
      <c r="G1014" s="422"/>
      <c r="H1014" s="422"/>
    </row>
    <row r="1015" spans="1:8" s="423" customFormat="1" x14ac:dyDescent="0.25">
      <c r="A1015" s="405"/>
      <c r="B1015" s="392" t="s">
        <v>1196</v>
      </c>
      <c r="C1015" s="405" t="s">
        <v>647</v>
      </c>
      <c r="D1015" s="399">
        <v>32</v>
      </c>
      <c r="E1015" s="962"/>
      <c r="F1015" s="1255">
        <f>D1015*E1015</f>
        <v>0</v>
      </c>
      <c r="G1015" s="422"/>
      <c r="H1015" s="422"/>
    </row>
    <row r="1016" spans="1:8" s="423" customFormat="1" x14ac:dyDescent="0.25">
      <c r="A1016" s="405"/>
      <c r="B1016" s="392"/>
      <c r="C1016" s="405"/>
      <c r="D1016" s="399"/>
      <c r="E1016" s="874"/>
      <c r="F1016" s="875"/>
      <c r="G1016" s="422"/>
      <c r="H1016" s="422"/>
    </row>
    <row r="1017" spans="1:8" s="423" customFormat="1" x14ac:dyDescent="0.25">
      <c r="A1017" s="405" t="s">
        <v>25</v>
      </c>
      <c r="B1017" s="392" t="s">
        <v>1197</v>
      </c>
      <c r="C1017" s="405"/>
      <c r="D1017" s="399"/>
      <c r="E1017" s="874"/>
      <c r="F1017" s="875"/>
      <c r="G1017" s="422"/>
      <c r="H1017" s="422"/>
    </row>
    <row r="1018" spans="1:8" s="423" customFormat="1" x14ac:dyDescent="0.25">
      <c r="A1018" s="405"/>
      <c r="B1018" s="392" t="s">
        <v>1198</v>
      </c>
      <c r="C1018" s="405" t="s">
        <v>647</v>
      </c>
      <c r="D1018" s="399">
        <v>4</v>
      </c>
      <c r="E1018" s="962"/>
      <c r="F1018" s="1255">
        <f t="shared" ref="F1018:F1053" si="35">D1018*E1018</f>
        <v>0</v>
      </c>
      <c r="G1018" s="422"/>
      <c r="H1018" s="422"/>
    </row>
    <row r="1019" spans="1:8" s="423" customFormat="1" x14ac:dyDescent="0.25">
      <c r="A1019" s="405"/>
      <c r="B1019" s="392"/>
      <c r="C1019" s="405"/>
      <c r="D1019" s="399"/>
      <c r="E1019" s="874"/>
      <c r="F1019" s="875"/>
      <c r="G1019" s="422"/>
      <c r="H1019" s="422"/>
    </row>
    <row r="1020" spans="1:8" s="423" customFormat="1" x14ac:dyDescent="0.25">
      <c r="A1020" s="405" t="s">
        <v>28</v>
      </c>
      <c r="B1020" s="392" t="s">
        <v>1199</v>
      </c>
      <c r="C1020" s="405"/>
      <c r="D1020" s="399"/>
      <c r="E1020" s="874"/>
      <c r="F1020" s="875"/>
      <c r="G1020" s="422"/>
      <c r="H1020" s="422"/>
    </row>
    <row r="1021" spans="1:8" s="423" customFormat="1" x14ac:dyDescent="0.25">
      <c r="A1021" s="405"/>
      <c r="B1021" s="392" t="s">
        <v>1200</v>
      </c>
      <c r="C1021" s="405" t="s">
        <v>647</v>
      </c>
      <c r="D1021" s="399">
        <v>8</v>
      </c>
      <c r="E1021" s="962"/>
      <c r="F1021" s="1255">
        <f t="shared" si="35"/>
        <v>0</v>
      </c>
      <c r="G1021" s="422"/>
      <c r="H1021" s="422"/>
    </row>
    <row r="1022" spans="1:8" s="423" customFormat="1" x14ac:dyDescent="0.25">
      <c r="A1022" s="405"/>
      <c r="B1022" s="392"/>
      <c r="C1022" s="405"/>
      <c r="D1022" s="399"/>
      <c r="E1022" s="874"/>
      <c r="F1022" s="875"/>
      <c r="G1022" s="422"/>
      <c r="H1022" s="422"/>
    </row>
    <row r="1023" spans="1:8" s="423" customFormat="1" x14ac:dyDescent="0.25">
      <c r="A1023" s="405" t="s">
        <v>31</v>
      </c>
      <c r="B1023" s="392" t="s">
        <v>1201</v>
      </c>
      <c r="C1023" s="420"/>
      <c r="D1023" s="399"/>
      <c r="E1023" s="874"/>
      <c r="F1023" s="875"/>
      <c r="G1023" s="422"/>
      <c r="H1023" s="422"/>
    </row>
    <row r="1024" spans="1:8" s="423" customFormat="1" x14ac:dyDescent="0.25">
      <c r="A1024" s="405"/>
      <c r="B1024" s="392" t="s">
        <v>1202</v>
      </c>
      <c r="C1024" s="405" t="s">
        <v>647</v>
      </c>
      <c r="D1024" s="399">
        <v>12</v>
      </c>
      <c r="E1024" s="962"/>
      <c r="F1024" s="1255">
        <f t="shared" si="35"/>
        <v>0</v>
      </c>
      <c r="G1024" s="422"/>
      <c r="H1024" s="422"/>
    </row>
    <row r="1025" spans="1:8" s="423" customFormat="1" x14ac:dyDescent="0.25">
      <c r="A1025" s="405"/>
      <c r="B1025" s="392"/>
      <c r="C1025" s="405"/>
      <c r="D1025" s="399"/>
      <c r="E1025" s="874"/>
      <c r="F1025" s="875"/>
      <c r="G1025" s="422"/>
      <c r="H1025" s="422"/>
    </row>
    <row r="1026" spans="1:8" s="355" customFormat="1" x14ac:dyDescent="0.25">
      <c r="A1026" s="405" t="s">
        <v>44</v>
      </c>
      <c r="B1026" s="392" t="s">
        <v>1201</v>
      </c>
      <c r="C1026" s="405" t="s">
        <v>647</v>
      </c>
      <c r="D1026" s="399">
        <v>10</v>
      </c>
      <c r="E1026" s="962"/>
      <c r="F1026" s="1255">
        <f t="shared" si="35"/>
        <v>0</v>
      </c>
      <c r="G1026" s="419"/>
      <c r="H1026" s="419"/>
    </row>
    <row r="1027" spans="1:8" s="355" customFormat="1" x14ac:dyDescent="0.25">
      <c r="A1027" s="405"/>
      <c r="B1027" s="392" t="s">
        <v>1203</v>
      </c>
      <c r="C1027" s="405"/>
      <c r="D1027" s="399"/>
      <c r="E1027" s="874"/>
      <c r="F1027" s="875"/>
      <c r="G1027" s="419"/>
      <c r="H1027" s="419"/>
    </row>
    <row r="1028" spans="1:8" s="355" customFormat="1" x14ac:dyDescent="0.25">
      <c r="A1028" s="405"/>
      <c r="B1028" s="392"/>
      <c r="C1028" s="405"/>
      <c r="D1028" s="399"/>
      <c r="E1028" s="870"/>
      <c r="F1028" s="875"/>
      <c r="G1028" s="419"/>
      <c r="H1028" s="419"/>
    </row>
    <row r="1029" spans="1:8" x14ac:dyDescent="0.25">
      <c r="A1029" s="405" t="s">
        <v>56</v>
      </c>
      <c r="B1029" s="355" t="s">
        <v>1204</v>
      </c>
      <c r="C1029" s="405"/>
      <c r="D1029" s="399"/>
      <c r="E1029" s="874"/>
      <c r="F1029" s="875"/>
    </row>
    <row r="1030" spans="1:8" x14ac:dyDescent="0.25">
      <c r="A1030" s="405"/>
      <c r="B1030" s="355" t="s">
        <v>1205</v>
      </c>
      <c r="C1030" s="405"/>
      <c r="D1030" s="399"/>
      <c r="E1030" s="874"/>
      <c r="F1030" s="875"/>
    </row>
    <row r="1031" spans="1:8" x14ac:dyDescent="0.25">
      <c r="A1031" s="405"/>
      <c r="B1031" s="355" t="s">
        <v>1206</v>
      </c>
      <c r="C1031" s="405" t="s">
        <v>208</v>
      </c>
      <c r="D1031" s="399">
        <v>6</v>
      </c>
      <c r="E1031" s="962"/>
      <c r="F1031" s="1255">
        <f t="shared" si="35"/>
        <v>0</v>
      </c>
    </row>
    <row r="1032" spans="1:8" x14ac:dyDescent="0.25">
      <c r="A1032" s="405"/>
      <c r="C1032" s="405"/>
      <c r="D1032" s="399"/>
      <c r="E1032" s="874"/>
      <c r="F1032" s="875"/>
    </row>
    <row r="1033" spans="1:8" s="355" customFormat="1" x14ac:dyDescent="0.25">
      <c r="A1033" s="405" t="s">
        <v>60</v>
      </c>
      <c r="B1033" s="392" t="s">
        <v>1207</v>
      </c>
      <c r="C1033" s="405"/>
      <c r="D1033" s="399"/>
      <c r="E1033" s="605"/>
      <c r="F1033" s="875"/>
      <c r="G1033" s="419"/>
      <c r="H1033" s="419"/>
    </row>
    <row r="1034" spans="1:8" s="355" customFormat="1" x14ac:dyDescent="0.25">
      <c r="A1034" s="405"/>
      <c r="B1034" s="392" t="s">
        <v>1208</v>
      </c>
      <c r="C1034" s="405"/>
      <c r="D1034" s="399"/>
      <c r="E1034" s="605"/>
      <c r="F1034" s="875"/>
      <c r="G1034" s="419"/>
      <c r="H1034" s="419"/>
    </row>
    <row r="1035" spans="1:8" s="355" customFormat="1" x14ac:dyDescent="0.25">
      <c r="A1035" s="405"/>
      <c r="B1035" s="392" t="s">
        <v>1209</v>
      </c>
      <c r="C1035" s="405" t="s">
        <v>260</v>
      </c>
      <c r="D1035" s="399">
        <v>60</v>
      </c>
      <c r="E1035" s="963"/>
      <c r="F1035" s="1255">
        <f t="shared" si="35"/>
        <v>0</v>
      </c>
      <c r="G1035" s="419"/>
      <c r="H1035" s="419"/>
    </row>
    <row r="1036" spans="1:8" s="355" customFormat="1" x14ac:dyDescent="0.25">
      <c r="A1036" s="405"/>
      <c r="B1036" s="392"/>
      <c r="C1036" s="405"/>
      <c r="D1036" s="399"/>
      <c r="E1036" s="870"/>
      <c r="F1036" s="875"/>
      <c r="G1036" s="419"/>
      <c r="H1036" s="419"/>
    </row>
    <row r="1037" spans="1:8" s="355" customFormat="1" x14ac:dyDescent="0.25">
      <c r="A1037" s="405" t="s">
        <v>455</v>
      </c>
      <c r="B1037" s="392" t="s">
        <v>1210</v>
      </c>
      <c r="C1037" s="405"/>
      <c r="D1037" s="399"/>
      <c r="E1037" s="870"/>
      <c r="F1037" s="875"/>
      <c r="G1037" s="419"/>
      <c r="H1037" s="419"/>
    </row>
    <row r="1038" spans="1:8" s="355" customFormat="1" x14ac:dyDescent="0.25">
      <c r="A1038" s="405"/>
      <c r="B1038" s="392" t="s">
        <v>1211</v>
      </c>
      <c r="C1038" s="405"/>
      <c r="D1038" s="399"/>
      <c r="E1038" s="874"/>
      <c r="F1038" s="875"/>
      <c r="G1038" s="419"/>
      <c r="H1038" s="419"/>
    </row>
    <row r="1039" spans="1:8" s="355" customFormat="1" x14ac:dyDescent="0.25">
      <c r="A1039" s="405"/>
      <c r="B1039" s="392" t="s">
        <v>1212</v>
      </c>
      <c r="C1039" s="405" t="s">
        <v>260</v>
      </c>
      <c r="D1039" s="399">
        <v>12</v>
      </c>
      <c r="E1039" s="962"/>
      <c r="F1039" s="1255">
        <f t="shared" si="35"/>
        <v>0</v>
      </c>
      <c r="G1039" s="419"/>
      <c r="H1039" s="419"/>
    </row>
    <row r="1040" spans="1:8" s="355" customFormat="1" x14ac:dyDescent="0.25">
      <c r="A1040" s="405"/>
      <c r="B1040" s="392"/>
      <c r="C1040" s="405"/>
      <c r="D1040" s="399"/>
      <c r="E1040" s="874"/>
      <c r="F1040" s="875"/>
      <c r="G1040" s="419"/>
      <c r="H1040" s="419"/>
    </row>
    <row r="1041" spans="1:8" s="355" customFormat="1" x14ac:dyDescent="0.25">
      <c r="A1041" s="405" t="s">
        <v>456</v>
      </c>
      <c r="B1041" s="392" t="s">
        <v>1213</v>
      </c>
      <c r="C1041" s="405"/>
      <c r="D1041" s="399"/>
      <c r="E1041" s="874"/>
      <c r="F1041" s="875"/>
      <c r="G1041" s="419"/>
      <c r="H1041" s="419"/>
    </row>
    <row r="1042" spans="1:8" s="355" customFormat="1" x14ac:dyDescent="0.25">
      <c r="A1042" s="405"/>
      <c r="B1042" s="392" t="s">
        <v>1214</v>
      </c>
      <c r="C1042" s="405" t="s">
        <v>647</v>
      </c>
      <c r="D1042" s="399">
        <v>14</v>
      </c>
      <c r="E1042" s="962"/>
      <c r="F1042" s="1255">
        <f t="shared" si="35"/>
        <v>0</v>
      </c>
      <c r="G1042" s="419"/>
      <c r="H1042" s="419"/>
    </row>
    <row r="1043" spans="1:8" s="355" customFormat="1" x14ac:dyDescent="0.25">
      <c r="A1043" s="405"/>
      <c r="B1043" s="392"/>
      <c r="C1043" s="405"/>
      <c r="D1043" s="399"/>
      <c r="E1043" s="874"/>
      <c r="F1043" s="875"/>
      <c r="G1043" s="419"/>
      <c r="H1043" s="419"/>
    </row>
    <row r="1044" spans="1:8" s="355" customFormat="1" x14ac:dyDescent="0.25">
      <c r="A1044" s="405" t="s">
        <v>457</v>
      </c>
      <c r="B1044" s="392" t="s">
        <v>1215</v>
      </c>
      <c r="C1044" s="405" t="s">
        <v>647</v>
      </c>
      <c r="D1044" s="399">
        <v>14</v>
      </c>
      <c r="E1044" s="962"/>
      <c r="F1044" s="1255">
        <f t="shared" si="35"/>
        <v>0</v>
      </c>
      <c r="G1044" s="419"/>
      <c r="H1044" s="419"/>
    </row>
    <row r="1045" spans="1:8" s="355" customFormat="1" x14ac:dyDescent="0.25">
      <c r="A1045" s="405"/>
      <c r="B1045" s="392"/>
      <c r="C1045" s="405"/>
      <c r="D1045" s="399"/>
      <c r="E1045" s="874"/>
      <c r="F1045" s="875"/>
      <c r="G1045" s="419"/>
      <c r="H1045" s="419"/>
    </row>
    <row r="1046" spans="1:8" s="423" customFormat="1" x14ac:dyDescent="0.25">
      <c r="A1046" s="405" t="s">
        <v>458</v>
      </c>
      <c r="B1046" s="392" t="s">
        <v>1216</v>
      </c>
      <c r="C1046" s="405"/>
      <c r="D1046" s="399"/>
      <c r="E1046" s="874"/>
      <c r="F1046" s="875"/>
      <c r="G1046" s="422"/>
      <c r="H1046" s="422"/>
    </row>
    <row r="1047" spans="1:8" s="423" customFormat="1" x14ac:dyDescent="0.25">
      <c r="A1047" s="405"/>
      <c r="B1047" s="392" t="s">
        <v>1217</v>
      </c>
      <c r="C1047" s="405" t="s">
        <v>260</v>
      </c>
      <c r="D1047" s="399">
        <v>100</v>
      </c>
      <c r="E1047" s="962"/>
      <c r="F1047" s="1255">
        <f t="shared" si="35"/>
        <v>0</v>
      </c>
      <c r="G1047" s="422"/>
      <c r="H1047" s="422"/>
    </row>
    <row r="1048" spans="1:8" s="423" customFormat="1" x14ac:dyDescent="0.25">
      <c r="A1048" s="405"/>
      <c r="B1048" s="876"/>
      <c r="C1048" s="405"/>
      <c r="D1048" s="406"/>
      <c r="E1048" s="874"/>
      <c r="F1048" s="875"/>
      <c r="G1048" s="422"/>
      <c r="H1048" s="422"/>
    </row>
    <row r="1049" spans="1:8" s="423" customFormat="1" x14ac:dyDescent="0.25">
      <c r="A1049" s="405" t="s">
        <v>459</v>
      </c>
      <c r="B1049" s="423" t="s">
        <v>1218</v>
      </c>
      <c r="C1049" s="405" t="s">
        <v>647</v>
      </c>
      <c r="D1049" s="877">
        <f>D1076</f>
        <v>8</v>
      </c>
      <c r="E1049" s="964"/>
      <c r="F1049" s="1255">
        <f>D1049*E1049</f>
        <v>0</v>
      </c>
      <c r="G1049" s="422"/>
      <c r="H1049" s="422"/>
    </row>
    <row r="1050" spans="1:8" s="423" customFormat="1" x14ac:dyDescent="0.25">
      <c r="A1050" s="405"/>
      <c r="B1050" s="423" t="s">
        <v>1219</v>
      </c>
      <c r="C1050" s="405"/>
      <c r="D1050" s="877"/>
      <c r="E1050" s="870"/>
      <c r="F1050" s="875"/>
      <c r="G1050" s="422"/>
      <c r="H1050" s="422"/>
    </row>
    <row r="1051" spans="1:8" s="423" customFormat="1" x14ac:dyDescent="0.25">
      <c r="A1051" s="405"/>
      <c r="C1051" s="405"/>
      <c r="D1051" s="399"/>
      <c r="E1051" s="874"/>
      <c r="F1051" s="875"/>
      <c r="G1051" s="422"/>
      <c r="H1051" s="422"/>
    </row>
    <row r="1052" spans="1:8" x14ac:dyDescent="0.25">
      <c r="A1052" s="405" t="s">
        <v>460</v>
      </c>
      <c r="B1052" s="392" t="s">
        <v>1220</v>
      </c>
      <c r="C1052" s="405"/>
      <c r="D1052" s="399"/>
      <c r="E1052" s="874"/>
      <c r="F1052" s="875"/>
    </row>
    <row r="1053" spans="1:8" x14ac:dyDescent="0.25">
      <c r="A1053" s="405"/>
      <c r="B1053" s="392" t="s">
        <v>1221</v>
      </c>
      <c r="C1053" s="405" t="s">
        <v>647</v>
      </c>
      <c r="D1053" s="399">
        <v>4</v>
      </c>
      <c r="E1053" s="962"/>
      <c r="F1053" s="1255">
        <f t="shared" si="35"/>
        <v>0</v>
      </c>
    </row>
    <row r="1054" spans="1:8" x14ac:dyDescent="0.25">
      <c r="A1054" s="405"/>
      <c r="B1054" s="392" t="s">
        <v>1222</v>
      </c>
      <c r="C1054" s="405"/>
      <c r="D1054" s="399"/>
      <c r="E1054" s="874"/>
      <c r="F1054" s="878"/>
    </row>
    <row r="1055" spans="1:8" s="423" customFormat="1" x14ac:dyDescent="0.25">
      <c r="A1055" s="405"/>
      <c r="B1055" s="392"/>
      <c r="C1055" s="409"/>
      <c r="D1055" s="399"/>
      <c r="E1055" s="874"/>
      <c r="F1055" s="875"/>
      <c r="G1055" s="422"/>
      <c r="H1055" s="422"/>
    </row>
    <row r="1056" spans="1:8" s="423" customFormat="1" x14ac:dyDescent="0.25">
      <c r="A1056" s="1302"/>
      <c r="B1056" s="1303"/>
      <c r="C1056" s="1304"/>
      <c r="D1056" s="1304"/>
      <c r="E1056" s="1389"/>
      <c r="F1056" s="1390"/>
      <c r="G1056" s="422"/>
      <c r="H1056" s="422"/>
    </row>
    <row r="1057" spans="1:8" s="616" customFormat="1" ht="13.8" thickBot="1" x14ac:dyDescent="0.3">
      <c r="A1057" s="1307"/>
      <c r="B1057" s="1308" t="s">
        <v>1223</v>
      </c>
      <c r="C1057" s="1309"/>
      <c r="D1057" s="1309"/>
      <c r="E1057" s="1391"/>
      <c r="F1057" s="1392">
        <f>SUM(F1008:F1055)</f>
        <v>0</v>
      </c>
      <c r="G1057" s="881"/>
      <c r="H1057" s="881"/>
    </row>
    <row r="1058" spans="1:8" s="423" customFormat="1" ht="13.8" thickTop="1" x14ac:dyDescent="0.25">
      <c r="A1058" s="406"/>
      <c r="B1058" s="431"/>
      <c r="C1058" s="406"/>
      <c r="D1058" s="406"/>
      <c r="E1058" s="882"/>
      <c r="F1058" s="883"/>
      <c r="G1058" s="422"/>
      <c r="H1058" s="422"/>
    </row>
    <row r="1059" spans="1:8" s="423" customFormat="1" ht="13.8" thickBot="1" x14ac:dyDescent="0.3">
      <c r="A1059" s="401"/>
      <c r="B1059" s="402"/>
      <c r="C1059" s="401"/>
      <c r="D1059" s="401"/>
      <c r="E1059" s="884"/>
      <c r="F1059" s="869"/>
      <c r="G1059" s="422"/>
      <c r="H1059" s="422"/>
    </row>
    <row r="1060" spans="1:8" s="423" customFormat="1" ht="13.8" thickTop="1" x14ac:dyDescent="0.25">
      <c r="A1060" s="405" t="s">
        <v>642</v>
      </c>
      <c r="B1060" s="406" t="s">
        <v>17</v>
      </c>
      <c r="C1060" s="405" t="s">
        <v>643</v>
      </c>
      <c r="D1060" s="406" t="s">
        <v>644</v>
      </c>
      <c r="E1060" s="870" t="s">
        <v>645</v>
      </c>
      <c r="F1060" s="871" t="s">
        <v>646</v>
      </c>
      <c r="G1060" s="422"/>
      <c r="H1060" s="422"/>
    </row>
    <row r="1061" spans="1:8" s="423" customFormat="1" x14ac:dyDescent="0.25">
      <c r="A1061" s="409" t="s">
        <v>647</v>
      </c>
      <c r="B1061" s="410"/>
      <c r="C1061" s="409"/>
      <c r="D1061" s="411"/>
      <c r="E1061" s="872"/>
      <c r="F1061" s="873"/>
      <c r="G1061" s="422"/>
      <c r="H1061" s="422"/>
    </row>
    <row r="1062" spans="1:8" s="423" customFormat="1" x14ac:dyDescent="0.25">
      <c r="A1062" s="405"/>
      <c r="B1062" s="431"/>
      <c r="C1062" s="405"/>
      <c r="D1062" s="406"/>
      <c r="E1062" s="874"/>
      <c r="F1062" s="871"/>
      <c r="G1062" s="422"/>
      <c r="H1062" s="422"/>
    </row>
    <row r="1063" spans="1:8" s="423" customFormat="1" x14ac:dyDescent="0.25">
      <c r="A1063" s="405"/>
      <c r="B1063" s="398" t="s">
        <v>724</v>
      </c>
      <c r="C1063" s="405"/>
      <c r="D1063" s="399"/>
      <c r="E1063" s="874"/>
      <c r="F1063" s="875"/>
      <c r="G1063" s="422"/>
      <c r="H1063" s="422"/>
    </row>
    <row r="1064" spans="1:8" s="423" customFormat="1" x14ac:dyDescent="0.25">
      <c r="A1064" s="405"/>
      <c r="B1064" s="392" t="s">
        <v>1225</v>
      </c>
      <c r="C1064" s="405"/>
      <c r="D1064" s="399"/>
      <c r="E1064" s="874"/>
      <c r="F1064" s="875"/>
      <c r="G1064" s="422"/>
      <c r="H1064" s="422"/>
    </row>
    <row r="1065" spans="1:8" s="423" customFormat="1" x14ac:dyDescent="0.25">
      <c r="A1065" s="405"/>
      <c r="B1065" s="392" t="s">
        <v>1226</v>
      </c>
      <c r="C1065" s="405"/>
      <c r="D1065" s="399"/>
      <c r="E1065" s="874"/>
      <c r="F1065" s="875"/>
      <c r="G1065" s="422"/>
      <c r="H1065" s="422"/>
    </row>
    <row r="1066" spans="1:8" s="423" customFormat="1" x14ac:dyDescent="0.25">
      <c r="A1066" s="405"/>
      <c r="B1066" s="392"/>
      <c r="C1066" s="405"/>
      <c r="D1066" s="399"/>
      <c r="E1066" s="874"/>
      <c r="F1066" s="875"/>
      <c r="G1066" s="422"/>
      <c r="H1066" s="422"/>
    </row>
    <row r="1067" spans="1:8" s="423" customFormat="1" x14ac:dyDescent="0.25">
      <c r="A1067" s="405" t="s">
        <v>20</v>
      </c>
      <c r="B1067" s="392" t="s">
        <v>1227</v>
      </c>
      <c r="C1067" s="405" t="s">
        <v>647</v>
      </c>
      <c r="D1067" s="399">
        <v>6</v>
      </c>
      <c r="E1067" s="962"/>
      <c r="F1067" s="1255">
        <f>D1067*E1067</f>
        <v>0</v>
      </c>
      <c r="G1067" s="422"/>
      <c r="H1067" s="422"/>
    </row>
    <row r="1068" spans="1:8" s="423" customFormat="1" x14ac:dyDescent="0.25">
      <c r="A1068" s="405"/>
      <c r="B1068" s="392"/>
      <c r="C1068" s="405"/>
      <c r="D1068" s="399"/>
      <c r="E1068" s="874"/>
      <c r="F1068" s="875"/>
      <c r="G1068" s="422"/>
      <c r="H1068" s="422"/>
    </row>
    <row r="1069" spans="1:8" s="423" customFormat="1" x14ac:dyDescent="0.25">
      <c r="A1069" s="405" t="s">
        <v>25</v>
      </c>
      <c r="B1069" s="392" t="s">
        <v>1228</v>
      </c>
      <c r="C1069" s="405" t="s">
        <v>647</v>
      </c>
      <c r="D1069" s="399">
        <v>2</v>
      </c>
      <c r="E1069" s="962"/>
      <c r="F1069" s="1255">
        <f>D1069*E1069</f>
        <v>0</v>
      </c>
      <c r="G1069" s="422"/>
      <c r="H1069" s="422"/>
    </row>
    <row r="1070" spans="1:8" s="423" customFormat="1" x14ac:dyDescent="0.25">
      <c r="A1070" s="405"/>
      <c r="B1070" s="392"/>
      <c r="C1070" s="405"/>
      <c r="D1070" s="399"/>
      <c r="E1070" s="874"/>
      <c r="F1070" s="875"/>
      <c r="G1070" s="422"/>
      <c r="H1070" s="422"/>
    </row>
    <row r="1071" spans="1:8" s="423" customFormat="1" x14ac:dyDescent="0.25">
      <c r="A1071" s="405" t="s">
        <v>28</v>
      </c>
      <c r="B1071" s="392" t="s">
        <v>1229</v>
      </c>
      <c r="C1071" s="405" t="s">
        <v>647</v>
      </c>
      <c r="D1071" s="399">
        <v>1</v>
      </c>
      <c r="E1071" s="962"/>
      <c r="F1071" s="1255">
        <f>D1071*E1071</f>
        <v>0</v>
      </c>
      <c r="G1071" s="422"/>
      <c r="H1071" s="422"/>
    </row>
    <row r="1072" spans="1:8" s="423" customFormat="1" x14ac:dyDescent="0.25">
      <c r="A1072" s="405"/>
      <c r="B1072" s="392"/>
      <c r="C1072" s="405"/>
      <c r="D1072" s="399"/>
      <c r="E1072" s="874"/>
      <c r="F1072" s="875"/>
      <c r="G1072" s="422"/>
      <c r="H1072" s="422"/>
    </row>
    <row r="1073" spans="1:18" s="423" customFormat="1" x14ac:dyDescent="0.25">
      <c r="A1073" s="405"/>
      <c r="B1073" s="885" t="s">
        <v>1445</v>
      </c>
      <c r="C1073" s="405"/>
      <c r="D1073" s="399"/>
      <c r="E1073" s="874"/>
      <c r="F1073" s="875"/>
      <c r="G1073" s="866"/>
      <c r="H1073" s="866"/>
    </row>
    <row r="1074" spans="1:18" s="423" customFormat="1" x14ac:dyDescent="0.25">
      <c r="A1074" s="405"/>
      <c r="B1074" s="885" t="s">
        <v>1446</v>
      </c>
      <c r="C1074" s="405"/>
      <c r="D1074" s="399"/>
      <c r="E1074" s="874"/>
      <c r="F1074" s="875"/>
      <c r="G1074" s="866"/>
      <c r="H1074" s="866"/>
    </row>
    <row r="1075" spans="1:18" s="423" customFormat="1" x14ac:dyDescent="0.25">
      <c r="A1075" s="405"/>
      <c r="B1075" s="886"/>
      <c r="C1075" s="405"/>
      <c r="D1075" s="399"/>
      <c r="E1075" s="874"/>
      <c r="F1075" s="875"/>
      <c r="G1075" s="422"/>
      <c r="H1075" s="422"/>
    </row>
    <row r="1076" spans="1:18" s="423" customFormat="1" x14ac:dyDescent="0.25">
      <c r="A1076" s="405" t="s">
        <v>31</v>
      </c>
      <c r="B1076" s="392" t="s">
        <v>1232</v>
      </c>
      <c r="C1076" s="405" t="s">
        <v>647</v>
      </c>
      <c r="D1076" s="877">
        <v>8</v>
      </c>
      <c r="E1076" s="962"/>
      <c r="F1076" s="1255">
        <f>D1076*E1076</f>
        <v>0</v>
      </c>
      <c r="G1076" s="422"/>
      <c r="H1076" s="422"/>
    </row>
    <row r="1077" spans="1:18" s="423" customFormat="1" x14ac:dyDescent="0.25">
      <c r="A1077" s="405"/>
      <c r="B1077" s="392" t="s">
        <v>1233</v>
      </c>
      <c r="C1077" s="405"/>
      <c r="D1077" s="399"/>
      <c r="E1077" s="874"/>
      <c r="F1077" s="875"/>
      <c r="G1077" s="422"/>
      <c r="H1077" s="422"/>
    </row>
    <row r="1078" spans="1:18" s="355" customFormat="1" x14ac:dyDescent="0.25">
      <c r="A1078" s="405"/>
      <c r="B1078" s="392"/>
      <c r="C1078" s="405"/>
      <c r="D1078" s="399"/>
      <c r="E1078" s="874"/>
      <c r="F1078" s="878"/>
      <c r="G1078" s="419"/>
      <c r="H1078" s="419"/>
    </row>
    <row r="1079" spans="1:18" s="423" customFormat="1" x14ac:dyDescent="0.25">
      <c r="A1079" s="405" t="s">
        <v>44</v>
      </c>
      <c r="B1079" s="392" t="s">
        <v>1447</v>
      </c>
      <c r="C1079" s="405"/>
      <c r="D1079" s="399"/>
      <c r="E1079" s="874"/>
      <c r="F1079" s="875"/>
      <c r="G1079" s="887"/>
      <c r="H1079" s="866"/>
      <c r="I1079" s="876"/>
    </row>
    <row r="1080" spans="1:18" s="355" customFormat="1" x14ac:dyDescent="0.25">
      <c r="A1080" s="405"/>
      <c r="B1080" s="392" t="s">
        <v>1448</v>
      </c>
      <c r="C1080" s="405" t="s">
        <v>647</v>
      </c>
      <c r="D1080" s="399">
        <v>26</v>
      </c>
      <c r="E1080" s="962"/>
      <c r="F1080" s="1300">
        <f>D1080*E1080</f>
        <v>0</v>
      </c>
      <c r="G1080" s="887"/>
      <c r="H1080" s="888"/>
      <c r="I1080" s="486"/>
    </row>
    <row r="1081" spans="1:18" s="355" customFormat="1" x14ac:dyDescent="0.25">
      <c r="A1081" s="405"/>
      <c r="B1081" s="889"/>
      <c r="C1081" s="405"/>
      <c r="D1081" s="399"/>
      <c r="E1081" s="874"/>
      <c r="F1081" s="871"/>
      <c r="G1081" s="887"/>
      <c r="H1081" s="888"/>
      <c r="I1081" s="486"/>
    </row>
    <row r="1082" spans="1:18" s="419" customFormat="1" x14ac:dyDescent="0.25">
      <c r="A1082" s="405" t="s">
        <v>56</v>
      </c>
      <c r="B1082" s="392" t="s">
        <v>1234</v>
      </c>
      <c r="C1082" s="405"/>
      <c r="D1082" s="399"/>
      <c r="E1082" s="874"/>
      <c r="F1082" s="878"/>
      <c r="I1082" s="355"/>
      <c r="J1082" s="355"/>
      <c r="K1082" s="355"/>
      <c r="L1082" s="355"/>
      <c r="M1082" s="355"/>
      <c r="N1082" s="355"/>
      <c r="O1082" s="355"/>
      <c r="P1082" s="355"/>
      <c r="Q1082" s="355"/>
      <c r="R1082" s="355"/>
    </row>
    <row r="1083" spans="1:18" s="419" customFormat="1" x14ac:dyDescent="0.25">
      <c r="A1083" s="405"/>
      <c r="B1083" s="392" t="s">
        <v>1235</v>
      </c>
      <c r="C1083" s="405" t="s">
        <v>260</v>
      </c>
      <c r="D1083" s="399">
        <v>10</v>
      </c>
      <c r="E1083" s="962"/>
      <c r="F1083" s="1393">
        <f>D1083*E1083</f>
        <v>0</v>
      </c>
      <c r="I1083" s="355"/>
      <c r="J1083" s="355"/>
      <c r="K1083" s="355"/>
      <c r="L1083" s="355"/>
      <c r="M1083" s="355"/>
      <c r="N1083" s="355"/>
      <c r="O1083" s="355"/>
      <c r="P1083" s="355"/>
      <c r="Q1083" s="355"/>
      <c r="R1083" s="355"/>
    </row>
    <row r="1084" spans="1:18" s="419" customFormat="1" x14ac:dyDescent="0.25">
      <c r="A1084" s="405"/>
      <c r="B1084" s="392" t="s">
        <v>1236</v>
      </c>
      <c r="C1084" s="405"/>
      <c r="D1084" s="399"/>
      <c r="E1084" s="874"/>
      <c r="F1084" s="878"/>
      <c r="I1084" s="355"/>
      <c r="J1084" s="355"/>
      <c r="K1084" s="355"/>
      <c r="L1084" s="355"/>
      <c r="M1084" s="355"/>
      <c r="N1084" s="355"/>
      <c r="O1084" s="355"/>
      <c r="P1084" s="355"/>
      <c r="Q1084" s="355"/>
      <c r="R1084" s="355"/>
    </row>
    <row r="1085" spans="1:18" s="419" customFormat="1" x14ac:dyDescent="0.25">
      <c r="A1085" s="405"/>
      <c r="B1085" s="392"/>
      <c r="C1085" s="405"/>
      <c r="D1085" s="399"/>
      <c r="E1085" s="874"/>
      <c r="F1085" s="878"/>
      <c r="I1085" s="355"/>
      <c r="J1085" s="355"/>
      <c r="K1085" s="355"/>
      <c r="L1085" s="355"/>
      <c r="M1085" s="355"/>
      <c r="N1085" s="355"/>
      <c r="O1085" s="355"/>
      <c r="P1085" s="355"/>
      <c r="Q1085" s="355"/>
      <c r="R1085" s="355"/>
    </row>
    <row r="1086" spans="1:18" s="355" customFormat="1" x14ac:dyDescent="0.25">
      <c r="A1086" s="405" t="s">
        <v>60</v>
      </c>
      <c r="B1086" s="392" t="s">
        <v>1237</v>
      </c>
      <c r="C1086" s="405"/>
      <c r="D1086" s="399"/>
      <c r="E1086" s="870"/>
      <c r="F1086" s="878"/>
      <c r="G1086" s="419"/>
      <c r="H1086" s="419"/>
    </row>
    <row r="1087" spans="1:18" s="355" customFormat="1" x14ac:dyDescent="0.25">
      <c r="A1087" s="405"/>
      <c r="B1087" s="392" t="s">
        <v>1238</v>
      </c>
      <c r="C1087" s="405" t="s">
        <v>647</v>
      </c>
      <c r="D1087" s="399">
        <v>8</v>
      </c>
      <c r="E1087" s="962"/>
      <c r="F1087" s="1393">
        <f>D1087*E1087</f>
        <v>0</v>
      </c>
      <c r="G1087" s="419"/>
      <c r="H1087" s="419"/>
    </row>
    <row r="1088" spans="1:18" s="355" customFormat="1" x14ac:dyDescent="0.25">
      <c r="A1088" s="405"/>
      <c r="B1088" s="392" t="s">
        <v>1239</v>
      </c>
      <c r="C1088" s="405"/>
      <c r="D1088" s="399"/>
      <c r="E1088" s="874"/>
      <c r="F1088" s="878"/>
      <c r="G1088" s="419"/>
      <c r="H1088" s="419"/>
    </row>
    <row r="1089" spans="1:8" s="423" customFormat="1" x14ac:dyDescent="0.25">
      <c r="A1089" s="405"/>
      <c r="B1089" s="392"/>
      <c r="C1089" s="405"/>
      <c r="D1089" s="399"/>
      <c r="E1089" s="874"/>
      <c r="F1089" s="875"/>
      <c r="G1089" s="422"/>
      <c r="H1089" s="422"/>
    </row>
    <row r="1090" spans="1:8" s="423" customFormat="1" x14ac:dyDescent="0.25">
      <c r="A1090" s="405"/>
      <c r="B1090" s="885" t="s">
        <v>1230</v>
      </c>
      <c r="C1090" s="405"/>
      <c r="D1090" s="399"/>
      <c r="E1090" s="874"/>
      <c r="F1090" s="875"/>
      <c r="G1090" s="866"/>
      <c r="H1090" s="866"/>
    </row>
    <row r="1091" spans="1:8" s="423" customFormat="1" x14ac:dyDescent="0.25">
      <c r="A1091" s="405"/>
      <c r="B1091" s="885" t="s">
        <v>1231</v>
      </c>
      <c r="C1091" s="405"/>
      <c r="D1091" s="399"/>
      <c r="E1091" s="874"/>
      <c r="F1091" s="875"/>
      <c r="G1091" s="866"/>
      <c r="H1091" s="866"/>
    </row>
    <row r="1092" spans="1:8" s="423" customFormat="1" x14ac:dyDescent="0.25">
      <c r="A1092" s="405"/>
      <c r="B1092" s="885"/>
      <c r="C1092" s="405"/>
      <c r="D1092" s="399"/>
      <c r="E1092" s="874"/>
      <c r="F1092" s="875"/>
      <c r="G1092" s="866"/>
      <c r="H1092" s="866"/>
    </row>
    <row r="1093" spans="1:8" s="423" customFormat="1" x14ac:dyDescent="0.25">
      <c r="A1093" s="405"/>
      <c r="B1093" s="392" t="s">
        <v>744</v>
      </c>
      <c r="C1093" s="405"/>
      <c r="D1093" s="399"/>
      <c r="E1093" s="874"/>
      <c r="F1093" s="875"/>
      <c r="G1093" s="422"/>
      <c r="H1093" s="422"/>
    </row>
    <row r="1094" spans="1:8" s="423" customFormat="1" x14ac:dyDescent="0.25">
      <c r="A1094" s="405"/>
      <c r="B1094" s="392" t="s">
        <v>745</v>
      </c>
      <c r="C1094" s="405"/>
      <c r="D1094" s="399"/>
      <c r="E1094" s="874"/>
      <c r="F1094" s="875"/>
      <c r="G1094" s="422"/>
      <c r="H1094" s="422"/>
    </row>
    <row r="1095" spans="1:8" s="423" customFormat="1" x14ac:dyDescent="0.25">
      <c r="A1095" s="405"/>
      <c r="B1095" s="392"/>
      <c r="C1095" s="405"/>
      <c r="D1095" s="399"/>
      <c r="E1095" s="874"/>
      <c r="F1095" s="875"/>
      <c r="G1095" s="422"/>
      <c r="H1095" s="422"/>
    </row>
    <row r="1096" spans="1:8" s="423" customFormat="1" x14ac:dyDescent="0.25">
      <c r="A1096" s="405" t="s">
        <v>455</v>
      </c>
      <c r="B1096" s="392" t="s">
        <v>1240</v>
      </c>
      <c r="C1096" s="405"/>
      <c r="D1096" s="399"/>
      <c r="E1096" s="874"/>
      <c r="F1096" s="875"/>
      <c r="G1096" s="422"/>
      <c r="H1096" s="422"/>
    </row>
    <row r="1097" spans="1:8" s="423" customFormat="1" x14ac:dyDescent="0.25">
      <c r="A1097" s="405"/>
      <c r="B1097" s="392" t="s">
        <v>1241</v>
      </c>
      <c r="C1097" s="405" t="s">
        <v>208</v>
      </c>
      <c r="D1097" s="399">
        <v>12</v>
      </c>
      <c r="E1097" s="962"/>
      <c r="F1097" s="1255">
        <f>D1097*E1097</f>
        <v>0</v>
      </c>
      <c r="G1097" s="422"/>
      <c r="H1097" s="422"/>
    </row>
    <row r="1098" spans="1:8" s="423" customFormat="1" x14ac:dyDescent="0.25">
      <c r="A1098" s="405"/>
      <c r="B1098" s="392"/>
      <c r="C1098" s="405"/>
      <c r="D1098" s="399"/>
      <c r="E1098" s="874"/>
      <c r="F1098" s="875"/>
      <c r="G1098" s="422"/>
      <c r="H1098" s="422"/>
    </row>
    <row r="1099" spans="1:8" s="423" customFormat="1" x14ac:dyDescent="0.25">
      <c r="A1099" s="405" t="s">
        <v>456</v>
      </c>
      <c r="B1099" s="392" t="s">
        <v>1242</v>
      </c>
      <c r="C1099" s="405"/>
      <c r="D1099" s="399"/>
      <c r="E1099" s="874"/>
      <c r="F1099" s="875"/>
      <c r="G1099" s="422"/>
      <c r="H1099" s="422"/>
    </row>
    <row r="1100" spans="1:8" s="423" customFormat="1" x14ac:dyDescent="0.25">
      <c r="A1100" s="405"/>
      <c r="B1100" s="392" t="s">
        <v>1243</v>
      </c>
      <c r="C1100" s="405" t="s">
        <v>208</v>
      </c>
      <c r="D1100" s="399">
        <v>24</v>
      </c>
      <c r="E1100" s="962"/>
      <c r="F1100" s="1255">
        <f>D1100*E1100</f>
        <v>0</v>
      </c>
      <c r="G1100" s="422"/>
      <c r="H1100" s="422"/>
    </row>
    <row r="1101" spans="1:8" s="423" customFormat="1" x14ac:dyDescent="0.25">
      <c r="A1101" s="405"/>
      <c r="B1101" s="392"/>
      <c r="C1101" s="405"/>
      <c r="D1101" s="399"/>
      <c r="E1101" s="874"/>
      <c r="F1101" s="875"/>
      <c r="G1101" s="422"/>
      <c r="H1101" s="422"/>
    </row>
    <row r="1102" spans="1:8" s="423" customFormat="1" x14ac:dyDescent="0.25">
      <c r="A1102" s="405" t="s">
        <v>457</v>
      </c>
      <c r="B1102" s="392" t="s">
        <v>1244</v>
      </c>
      <c r="C1102" s="405" t="s">
        <v>208</v>
      </c>
      <c r="D1102" s="399">
        <f>4+2</f>
        <v>6</v>
      </c>
      <c r="E1102" s="962"/>
      <c r="F1102" s="1255">
        <f>D1102*E1102</f>
        <v>0</v>
      </c>
      <c r="G1102" s="422"/>
      <c r="H1102" s="422"/>
    </row>
    <row r="1103" spans="1:8" s="355" customFormat="1" x14ac:dyDescent="0.25">
      <c r="A1103" s="405"/>
      <c r="B1103" s="392"/>
      <c r="C1103" s="405"/>
      <c r="D1103" s="399"/>
      <c r="E1103" s="874"/>
      <c r="F1103" s="878"/>
      <c r="G1103" s="419"/>
      <c r="H1103" s="419"/>
    </row>
    <row r="1104" spans="1:8" x14ac:dyDescent="0.25">
      <c r="A1104" s="405" t="s">
        <v>458</v>
      </c>
      <c r="B1104" s="355" t="s">
        <v>1245</v>
      </c>
      <c r="C1104" s="405"/>
      <c r="D1104" s="399"/>
      <c r="E1104" s="874"/>
      <c r="F1104" s="878"/>
    </row>
    <row r="1105" spans="1:8" x14ac:dyDescent="0.25">
      <c r="A1105" s="405"/>
      <c r="B1105" s="355" t="s">
        <v>1246</v>
      </c>
      <c r="C1105" s="405" t="s">
        <v>647</v>
      </c>
      <c r="D1105" s="399">
        <v>3</v>
      </c>
      <c r="E1105" s="962"/>
      <c r="F1105" s="1393">
        <f>D1105*E1105</f>
        <v>0</v>
      </c>
    </row>
    <row r="1106" spans="1:8" x14ac:dyDescent="0.25">
      <c r="A1106" s="405"/>
      <c r="B1106" s="355"/>
      <c r="C1106" s="405"/>
      <c r="D1106" s="399"/>
      <c r="E1106" s="874"/>
      <c r="F1106" s="878"/>
    </row>
    <row r="1107" spans="1:8" s="355" customFormat="1" ht="12.9" customHeight="1" x14ac:dyDescent="0.25">
      <c r="A1107" s="405"/>
      <c r="B1107" s="724"/>
      <c r="C1107" s="405"/>
      <c r="D1107" s="439"/>
      <c r="E1107" s="890"/>
      <c r="F1107" s="473"/>
    </row>
    <row r="1108" spans="1:8" s="423" customFormat="1" x14ac:dyDescent="0.25">
      <c r="A1108" s="405"/>
      <c r="B1108" s="392"/>
      <c r="C1108" s="405"/>
      <c r="D1108" s="399"/>
      <c r="E1108" s="874"/>
      <c r="F1108" s="875"/>
      <c r="G1108" s="422"/>
      <c r="H1108" s="422"/>
    </row>
    <row r="1109" spans="1:8" s="423" customFormat="1" x14ac:dyDescent="0.25">
      <c r="A1109" s="1302"/>
      <c r="B1109" s="1303"/>
      <c r="C1109" s="1304"/>
      <c r="D1109" s="1304"/>
      <c r="E1109" s="1389"/>
      <c r="F1109" s="1390"/>
      <c r="G1109" s="422"/>
      <c r="H1109" s="422"/>
    </row>
    <row r="1110" spans="1:8" s="616" customFormat="1" ht="13.8" thickBot="1" x14ac:dyDescent="0.3">
      <c r="A1110" s="1307"/>
      <c r="B1110" s="1308" t="s">
        <v>998</v>
      </c>
      <c r="C1110" s="1309"/>
      <c r="D1110" s="1309"/>
      <c r="E1110" s="1391"/>
      <c r="F1110" s="1392">
        <f>SUM(F1062:F1108)</f>
        <v>0</v>
      </c>
      <c r="G1110" s="881"/>
      <c r="H1110" s="881"/>
    </row>
    <row r="1111" spans="1:8" s="423" customFormat="1" ht="13.8" thickTop="1" x14ac:dyDescent="0.25">
      <c r="A1111" s="406"/>
      <c r="B1111" s="431"/>
      <c r="C1111" s="406"/>
      <c r="D1111" s="406"/>
      <c r="E1111" s="882"/>
      <c r="F1111" s="883"/>
      <c r="G1111" s="422"/>
      <c r="H1111" s="422"/>
    </row>
    <row r="1112" spans="1:8" s="423" customFormat="1" x14ac:dyDescent="0.25">
      <c r="A1112" s="406"/>
      <c r="B1112" s="431"/>
      <c r="C1112" s="406"/>
      <c r="D1112" s="406"/>
      <c r="E1112" s="882"/>
      <c r="F1112" s="883"/>
      <c r="G1112" s="422"/>
      <c r="H1112" s="422"/>
    </row>
    <row r="1113" spans="1:8" s="423" customFormat="1" ht="13.8" thickBot="1" x14ac:dyDescent="0.3">
      <c r="A1113" s="401"/>
      <c r="B1113" s="476" t="s">
        <v>1247</v>
      </c>
      <c r="C1113" s="401"/>
      <c r="D1113" s="401"/>
      <c r="E1113" s="884"/>
      <c r="F1113" s="869"/>
      <c r="G1113" s="422"/>
      <c r="H1113" s="422"/>
    </row>
    <row r="1114" spans="1:8" s="423" customFormat="1" ht="13.8" thickTop="1" x14ac:dyDescent="0.25">
      <c r="A1114" s="405" t="s">
        <v>642</v>
      </c>
      <c r="B1114" s="406" t="s">
        <v>17</v>
      </c>
      <c r="C1114" s="405" t="s">
        <v>643</v>
      </c>
      <c r="D1114" s="406" t="s">
        <v>644</v>
      </c>
      <c r="E1114" s="870" t="s">
        <v>645</v>
      </c>
      <c r="F1114" s="871" t="s">
        <v>646</v>
      </c>
      <c r="G1114" s="422"/>
      <c r="H1114" s="422"/>
    </row>
    <row r="1115" spans="1:8" s="423" customFormat="1" x14ac:dyDescent="0.25">
      <c r="A1115" s="409" t="s">
        <v>647</v>
      </c>
      <c r="B1115" s="410"/>
      <c r="C1115" s="409"/>
      <c r="D1115" s="411"/>
      <c r="E1115" s="872" t="s">
        <v>1224</v>
      </c>
      <c r="F1115" s="873" t="s">
        <v>1224</v>
      </c>
      <c r="G1115" s="422"/>
      <c r="H1115" s="422"/>
    </row>
    <row r="1116" spans="1:8" s="423" customFormat="1" x14ac:dyDescent="0.25">
      <c r="A1116" s="405"/>
      <c r="B1116" s="431"/>
      <c r="C1116" s="405"/>
      <c r="D1116" s="406"/>
      <c r="E1116" s="874"/>
      <c r="F1116" s="871"/>
      <c r="G1116" s="422"/>
      <c r="H1116" s="422"/>
    </row>
    <row r="1117" spans="1:8" x14ac:dyDescent="0.25">
      <c r="A1117" s="405"/>
      <c r="B1117" s="891" t="s">
        <v>1248</v>
      </c>
      <c r="C1117" s="405"/>
      <c r="D1117" s="892"/>
      <c r="E1117" s="207"/>
      <c r="F1117" s="807"/>
      <c r="G1117" s="355"/>
    </row>
    <row r="1118" spans="1:8" x14ac:dyDescent="0.25">
      <c r="A1118" s="405"/>
      <c r="B1118" s="891"/>
      <c r="C1118" s="405"/>
      <c r="D1118" s="892"/>
      <c r="E1118" s="207"/>
      <c r="F1118" s="807"/>
      <c r="G1118" s="355"/>
    </row>
    <row r="1119" spans="1:8" x14ac:dyDescent="0.25">
      <c r="A1119" s="405"/>
      <c r="B1119" s="854" t="s">
        <v>1159</v>
      </c>
      <c r="C1119" s="405"/>
      <c r="D1119" s="892"/>
      <c r="E1119" s="207"/>
      <c r="F1119" s="807"/>
      <c r="G1119" s="355"/>
    </row>
    <row r="1120" spans="1:8" x14ac:dyDescent="0.25">
      <c r="A1120" s="405"/>
      <c r="B1120" s="854" t="s">
        <v>1160</v>
      </c>
      <c r="C1120" s="405"/>
      <c r="D1120" s="892"/>
      <c r="E1120" s="207"/>
      <c r="F1120" s="807"/>
      <c r="G1120" s="355"/>
    </row>
    <row r="1121" spans="1:9" x14ac:dyDescent="0.25">
      <c r="A1121" s="405"/>
      <c r="B1121" s="854"/>
      <c r="C1121" s="405"/>
      <c r="D1121" s="892"/>
      <c r="E1121" s="207"/>
      <c r="F1121" s="807"/>
      <c r="G1121" s="355"/>
    </row>
    <row r="1122" spans="1:9" x14ac:dyDescent="0.25">
      <c r="A1122" s="405"/>
      <c r="B1122" s="854" t="s">
        <v>1249</v>
      </c>
      <c r="C1122" s="405"/>
      <c r="D1122" s="892"/>
      <c r="E1122" s="207"/>
      <c r="F1122" s="807"/>
      <c r="G1122" s="355"/>
    </row>
    <row r="1123" spans="1:9" x14ac:dyDescent="0.25">
      <c r="A1123" s="405"/>
      <c r="B1123" s="854"/>
      <c r="C1123" s="405"/>
      <c r="D1123" s="892"/>
      <c r="E1123" s="207"/>
      <c r="F1123" s="807"/>
      <c r="G1123" s="355"/>
    </row>
    <row r="1124" spans="1:9" x14ac:dyDescent="0.25">
      <c r="A1124" s="405" t="s">
        <v>20</v>
      </c>
      <c r="B1124" s="854" t="s">
        <v>1250</v>
      </c>
      <c r="C1124" s="405" t="s">
        <v>860</v>
      </c>
      <c r="D1124" s="892">
        <v>24</v>
      </c>
      <c r="E1124" s="965"/>
      <c r="F1124" s="1394">
        <f>D1124*E1124</f>
        <v>0</v>
      </c>
      <c r="G1124" s="355"/>
    </row>
    <row r="1125" spans="1:9" x14ac:dyDescent="0.25">
      <c r="A1125" s="405"/>
      <c r="B1125" s="854" t="s">
        <v>1251</v>
      </c>
      <c r="C1125" s="405"/>
      <c r="D1125" s="892"/>
      <c r="E1125" s="207"/>
      <c r="F1125" s="807"/>
      <c r="G1125" s="355"/>
    </row>
    <row r="1126" spans="1:9" x14ac:dyDescent="0.25">
      <c r="A1126" s="405"/>
      <c r="B1126" s="854"/>
      <c r="C1126" s="405"/>
      <c r="D1126" s="892"/>
      <c r="E1126" s="207"/>
      <c r="F1126" s="807"/>
      <c r="G1126" s="355"/>
    </row>
    <row r="1127" spans="1:9" x14ac:dyDescent="0.25">
      <c r="A1127" s="405" t="s">
        <v>25</v>
      </c>
      <c r="B1127" s="854" t="s">
        <v>1252</v>
      </c>
      <c r="C1127" s="405"/>
      <c r="D1127" s="892"/>
      <c r="E1127" s="207"/>
      <c r="F1127" s="807"/>
      <c r="G1127" s="355"/>
    </row>
    <row r="1128" spans="1:9" x14ac:dyDescent="0.25">
      <c r="A1128" s="405"/>
      <c r="B1128" s="854" t="s">
        <v>1253</v>
      </c>
      <c r="C1128" s="405" t="s">
        <v>860</v>
      </c>
      <c r="D1128" s="892">
        <v>12</v>
      </c>
      <c r="E1128" s="965"/>
      <c r="F1128" s="1394">
        <f>D1128*E1128</f>
        <v>0</v>
      </c>
      <c r="G1128" s="355"/>
    </row>
    <row r="1129" spans="1:9" x14ac:dyDescent="0.25">
      <c r="A1129" s="405"/>
      <c r="B1129" s="854" t="s">
        <v>1254</v>
      </c>
      <c r="C1129" s="405"/>
      <c r="D1129" s="892"/>
      <c r="E1129" s="207"/>
      <c r="F1129" s="807"/>
      <c r="G1129" s="355"/>
    </row>
    <row r="1130" spans="1:9" x14ac:dyDescent="0.25">
      <c r="A1130" s="405"/>
      <c r="B1130" s="854"/>
      <c r="C1130" s="405"/>
      <c r="D1130" s="892"/>
      <c r="E1130" s="207"/>
      <c r="F1130" s="807"/>
      <c r="G1130" s="355"/>
    </row>
    <row r="1131" spans="1:9" x14ac:dyDescent="0.25">
      <c r="A1131" s="405" t="s">
        <v>28</v>
      </c>
      <c r="B1131" s="854" t="s">
        <v>1163</v>
      </c>
      <c r="C1131" s="405" t="s">
        <v>487</v>
      </c>
      <c r="D1131" s="892">
        <f>D1124</f>
        <v>24</v>
      </c>
      <c r="E1131" s="965"/>
      <c r="F1131" s="1394">
        <f>D1131*E1131</f>
        <v>0</v>
      </c>
      <c r="G1131" s="355"/>
    </row>
    <row r="1132" spans="1:9" x14ac:dyDescent="0.25">
      <c r="A1132" s="405"/>
      <c r="B1132" s="854"/>
      <c r="C1132" s="405"/>
      <c r="D1132" s="892"/>
      <c r="E1132" s="207"/>
      <c r="F1132" s="807"/>
      <c r="G1132" s="355"/>
    </row>
    <row r="1133" spans="1:9" x14ac:dyDescent="0.25">
      <c r="A1133" s="405" t="s">
        <v>31</v>
      </c>
      <c r="B1133" s="854" t="s">
        <v>1164</v>
      </c>
      <c r="C1133" s="405" t="s">
        <v>487</v>
      </c>
      <c r="D1133" s="892">
        <f>D1128</f>
        <v>12</v>
      </c>
      <c r="E1133" s="965"/>
      <c r="F1133" s="1394">
        <f>D1133*E1133</f>
        <v>0</v>
      </c>
      <c r="G1133" s="355"/>
    </row>
    <row r="1134" spans="1:9" x14ac:dyDescent="0.25">
      <c r="A1134" s="405"/>
      <c r="B1134" s="854"/>
      <c r="C1134" s="405"/>
      <c r="D1134" s="892"/>
      <c r="E1134" s="207"/>
      <c r="F1134" s="256"/>
      <c r="G1134" s="355"/>
      <c r="H1134" s="893"/>
      <c r="I1134" s="893"/>
    </row>
    <row r="1135" spans="1:9" x14ac:dyDescent="0.25">
      <c r="A1135" s="405" t="s">
        <v>44</v>
      </c>
      <c r="B1135" s="854" t="s">
        <v>1255</v>
      </c>
      <c r="C1135" s="405" t="s">
        <v>487</v>
      </c>
      <c r="D1135" s="892">
        <v>2</v>
      </c>
      <c r="E1135" s="965"/>
      <c r="F1135" s="1394">
        <f>D1135*E1135</f>
        <v>0</v>
      </c>
      <c r="G1135" s="355"/>
      <c r="H1135" s="893"/>
      <c r="I1135" s="893"/>
    </row>
    <row r="1136" spans="1:9" s="269" customFormat="1" ht="14.4" x14ac:dyDescent="0.3">
      <c r="A1136" s="405"/>
      <c r="B1136" s="854"/>
      <c r="C1136" s="405"/>
      <c r="D1136" s="597"/>
      <c r="E1136" s="894"/>
      <c r="F1136" s="809"/>
      <c r="G1136" s="852"/>
      <c r="H1136" s="852"/>
      <c r="I1136" s="862"/>
    </row>
    <row r="1137" spans="1:9" x14ac:dyDescent="0.25">
      <c r="A1137" s="405" t="s">
        <v>56</v>
      </c>
      <c r="B1137" s="895" t="s">
        <v>1256</v>
      </c>
      <c r="C1137" s="405" t="s">
        <v>487</v>
      </c>
      <c r="D1137" s="406">
        <v>4</v>
      </c>
      <c r="E1137" s="966"/>
      <c r="F1137" s="1394">
        <f>D1137*E1137</f>
        <v>0</v>
      </c>
      <c r="G1137" s="355"/>
      <c r="H1137" s="893"/>
      <c r="I1137" s="893"/>
    </row>
    <row r="1138" spans="1:9" x14ac:dyDescent="0.25">
      <c r="A1138" s="405"/>
      <c r="B1138" s="854"/>
      <c r="C1138" s="405"/>
      <c r="D1138" s="399"/>
      <c r="E1138" s="208"/>
      <c r="F1138" s="256"/>
      <c r="G1138" s="355"/>
    </row>
    <row r="1139" spans="1:9" x14ac:dyDescent="0.25">
      <c r="A1139" s="405" t="s">
        <v>60</v>
      </c>
      <c r="B1139" s="854" t="s">
        <v>1257</v>
      </c>
      <c r="C1139" s="405" t="s">
        <v>487</v>
      </c>
      <c r="D1139" s="406">
        <v>2</v>
      </c>
      <c r="E1139" s="967"/>
      <c r="F1139" s="1394">
        <f>D1139*E1139</f>
        <v>0</v>
      </c>
      <c r="G1139" s="355"/>
    </row>
    <row r="1140" spans="1:9" x14ac:dyDescent="0.25">
      <c r="A1140" s="405"/>
      <c r="B1140" s="854"/>
      <c r="C1140" s="405"/>
      <c r="D1140" s="399"/>
      <c r="E1140" s="208"/>
      <c r="F1140" s="256"/>
      <c r="G1140" s="355"/>
    </row>
    <row r="1141" spans="1:9" s="900" customFormat="1" x14ac:dyDescent="0.25">
      <c r="A1141" s="896" t="s">
        <v>455</v>
      </c>
      <c r="B1141" s="897" t="s">
        <v>1449</v>
      </c>
      <c r="C1141" s="892"/>
      <c r="D1141" s="896"/>
      <c r="E1141" s="209"/>
      <c r="F1141" s="898"/>
      <c r="G1141" s="355"/>
      <c r="H1141" s="899"/>
    </row>
    <row r="1142" spans="1:9" s="900" customFormat="1" x14ac:dyDescent="0.25">
      <c r="A1142" s="896"/>
      <c r="B1142" s="897" t="s">
        <v>1450</v>
      </c>
      <c r="C1142" s="892" t="s">
        <v>487</v>
      </c>
      <c r="D1142" s="896">
        <v>1</v>
      </c>
      <c r="E1142" s="968"/>
      <c r="F1142" s="1395">
        <f>D1142*E1142</f>
        <v>0</v>
      </c>
      <c r="G1142" s="355"/>
      <c r="H1142" s="899"/>
    </row>
    <row r="1143" spans="1:9" s="900" customFormat="1" x14ac:dyDescent="0.25">
      <c r="A1143" s="896"/>
      <c r="B1143" s="897" t="s">
        <v>1451</v>
      </c>
      <c r="C1143" s="892"/>
      <c r="D1143" s="896"/>
      <c r="E1143" s="209"/>
      <c r="F1143" s="257"/>
      <c r="G1143" s="355"/>
      <c r="H1143" s="899"/>
    </row>
    <row r="1144" spans="1:9" s="900" customFormat="1" x14ac:dyDescent="0.25">
      <c r="A1144" s="896"/>
      <c r="B1144" s="897"/>
      <c r="C1144" s="892"/>
      <c r="D1144" s="896"/>
      <c r="E1144" s="209"/>
      <c r="F1144" s="257"/>
      <c r="G1144" s="355"/>
      <c r="H1144" s="899"/>
    </row>
    <row r="1145" spans="1:9" x14ac:dyDescent="0.25">
      <c r="A1145" s="405" t="s">
        <v>456</v>
      </c>
      <c r="B1145" s="854" t="s">
        <v>1258</v>
      </c>
      <c r="C1145" s="405" t="s">
        <v>202</v>
      </c>
      <c r="D1145" s="892" t="s">
        <v>202</v>
      </c>
      <c r="E1145" s="208"/>
      <c r="F1145" s="969">
        <v>0</v>
      </c>
      <c r="G1145" s="355"/>
    </row>
    <row r="1146" spans="1:9" x14ac:dyDescent="0.25">
      <c r="A1146" s="405"/>
      <c r="B1146" s="854" t="s">
        <v>1259</v>
      </c>
      <c r="C1146" s="405"/>
      <c r="D1146" s="892"/>
      <c r="E1146" s="210"/>
      <c r="F1146" s="256"/>
      <c r="G1146" s="355"/>
    </row>
    <row r="1147" spans="1:9" x14ac:dyDescent="0.25">
      <c r="A1147" s="405"/>
      <c r="B1147" s="854"/>
      <c r="C1147" s="405"/>
      <c r="D1147" s="892"/>
      <c r="E1147" s="210"/>
      <c r="F1147" s="256"/>
      <c r="G1147" s="355"/>
    </row>
    <row r="1148" spans="1:9" x14ac:dyDescent="0.25">
      <c r="A1148" s="405" t="s">
        <v>457</v>
      </c>
      <c r="B1148" s="854" t="s">
        <v>1260</v>
      </c>
      <c r="C1148" s="405"/>
      <c r="D1148" s="892"/>
      <c r="E1148" s="210"/>
      <c r="F1148" s="256"/>
      <c r="G1148" s="355"/>
    </row>
    <row r="1149" spans="1:9" x14ac:dyDescent="0.25">
      <c r="A1149" s="405"/>
      <c r="B1149" s="854" t="s">
        <v>1261</v>
      </c>
      <c r="C1149" s="405" t="s">
        <v>202</v>
      </c>
      <c r="D1149" s="892" t="s">
        <v>202</v>
      </c>
      <c r="E1149" s="210"/>
      <c r="F1149" s="969">
        <v>0</v>
      </c>
      <c r="G1149" s="355"/>
    </row>
    <row r="1150" spans="1:9" x14ac:dyDescent="0.25">
      <c r="A1150" s="405"/>
      <c r="B1150" s="854"/>
      <c r="C1150" s="405"/>
      <c r="D1150" s="892"/>
      <c r="E1150" s="210"/>
      <c r="F1150" s="256"/>
      <c r="G1150" s="355"/>
    </row>
    <row r="1151" spans="1:9" x14ac:dyDescent="0.25">
      <c r="A1151" s="405" t="s">
        <v>458</v>
      </c>
      <c r="B1151" s="854" t="s">
        <v>1250</v>
      </c>
      <c r="C1151" s="405" t="s">
        <v>860</v>
      </c>
      <c r="D1151" s="892">
        <v>4</v>
      </c>
      <c r="E1151" s="965"/>
      <c r="F1151" s="1394">
        <f>D1151*E1151</f>
        <v>0</v>
      </c>
      <c r="G1151" s="355"/>
    </row>
    <row r="1152" spans="1:9" x14ac:dyDescent="0.25">
      <c r="A1152" s="405"/>
      <c r="B1152" s="854" t="s">
        <v>1262</v>
      </c>
      <c r="C1152" s="405"/>
      <c r="D1152" s="892"/>
      <c r="E1152" s="207"/>
      <c r="F1152" s="807"/>
      <c r="G1152" s="355"/>
    </row>
    <row r="1153" spans="1:9" x14ac:dyDescent="0.25">
      <c r="A1153" s="405"/>
      <c r="B1153" s="854" t="s">
        <v>1263</v>
      </c>
      <c r="C1153" s="405"/>
      <c r="D1153" s="892"/>
      <c r="E1153" s="207"/>
      <c r="F1153" s="807"/>
      <c r="G1153" s="355"/>
    </row>
    <row r="1154" spans="1:9" s="423" customFormat="1" x14ac:dyDescent="0.25">
      <c r="A1154" s="405"/>
      <c r="B1154" s="392"/>
      <c r="C1154" s="405"/>
      <c r="D1154" s="399"/>
      <c r="E1154" s="874"/>
      <c r="F1154" s="875"/>
      <c r="G1154" s="422"/>
      <c r="H1154" s="422"/>
    </row>
    <row r="1155" spans="1:9" s="423" customFormat="1" x14ac:dyDescent="0.25">
      <c r="A1155" s="405" t="s">
        <v>459</v>
      </c>
      <c r="B1155" s="392" t="s">
        <v>1264</v>
      </c>
      <c r="C1155" s="405" t="s">
        <v>202</v>
      </c>
      <c r="D1155" s="892" t="s">
        <v>202</v>
      </c>
      <c r="E1155" s="874"/>
      <c r="F1155" s="1255">
        <v>500</v>
      </c>
      <c r="G1155" s="422"/>
      <c r="H1155" s="422"/>
    </row>
    <row r="1156" spans="1:9" s="355" customFormat="1" x14ac:dyDescent="0.25">
      <c r="A1156" s="405"/>
      <c r="B1156" s="392" t="s">
        <v>1265</v>
      </c>
      <c r="C1156" s="405"/>
      <c r="D1156" s="399"/>
      <c r="E1156" s="874"/>
      <c r="F1156" s="878"/>
      <c r="G1156" s="419"/>
      <c r="H1156" s="419"/>
    </row>
    <row r="1157" spans="1:9" s="368" customFormat="1" ht="12.9" customHeight="1" x14ac:dyDescent="0.25">
      <c r="A1157" s="438"/>
      <c r="B1157" s="451"/>
      <c r="C1157" s="438"/>
      <c r="D1157" s="438"/>
      <c r="E1157" s="901"/>
      <c r="F1157" s="902"/>
      <c r="G1157" s="903"/>
      <c r="H1157" s="904"/>
      <c r="I1157" s="905"/>
    </row>
    <row r="1158" spans="1:9" s="368" customFormat="1" ht="12.9" customHeight="1" x14ac:dyDescent="0.25">
      <c r="A1158" s="438"/>
      <c r="B1158" s="451"/>
      <c r="C1158" s="438"/>
      <c r="D1158" s="438"/>
      <c r="E1158" s="901"/>
      <c r="F1158" s="902"/>
      <c r="G1158" s="903"/>
      <c r="H1158" s="904"/>
      <c r="I1158" s="905"/>
    </row>
    <row r="1159" spans="1:9" s="355" customFormat="1" ht="12.9" customHeight="1" x14ac:dyDescent="0.25">
      <c r="A1159" s="405"/>
      <c r="B1159" s="724"/>
      <c r="C1159" s="405"/>
      <c r="D1159" s="439"/>
      <c r="E1159" s="890"/>
      <c r="F1159" s="473"/>
    </row>
    <row r="1160" spans="1:9" s="355" customFormat="1" ht="12.9" customHeight="1" x14ac:dyDescent="0.25">
      <c r="A1160" s="405"/>
      <c r="B1160" s="724"/>
      <c r="C1160" s="405"/>
      <c r="D1160" s="439"/>
      <c r="E1160" s="890"/>
      <c r="F1160" s="473"/>
    </row>
    <row r="1161" spans="1:9" s="423" customFormat="1" x14ac:dyDescent="0.25">
      <c r="A1161" s="405"/>
      <c r="B1161" s="392"/>
      <c r="C1161" s="405"/>
      <c r="D1161" s="399"/>
      <c r="E1161" s="874"/>
      <c r="F1161" s="875"/>
      <c r="G1161" s="422"/>
      <c r="H1161" s="422"/>
    </row>
    <row r="1162" spans="1:9" s="423" customFormat="1" x14ac:dyDescent="0.25">
      <c r="A1162" s="424"/>
      <c r="B1162" s="425"/>
      <c r="C1162" s="426"/>
      <c r="D1162" s="426"/>
      <c r="E1162" s="879"/>
      <c r="F1162" s="880"/>
      <c r="G1162" s="422"/>
      <c r="H1162" s="422"/>
    </row>
    <row r="1163" spans="1:9" s="423" customFormat="1" ht="13.8" thickBot="1" x14ac:dyDescent="0.3">
      <c r="A1163" s="548"/>
      <c r="B1163" s="402" t="s">
        <v>1266</v>
      </c>
      <c r="C1163" s="401"/>
      <c r="D1163" s="401"/>
      <c r="E1163" s="884"/>
      <c r="F1163" s="906">
        <f>SUM(F1116:F1161)</f>
        <v>500</v>
      </c>
      <c r="G1163" s="422"/>
      <c r="H1163" s="422"/>
    </row>
    <row r="1164" spans="1:9" s="423" customFormat="1" ht="13.8" thickTop="1" x14ac:dyDescent="0.25">
      <c r="A1164" s="406"/>
      <c r="B1164" s="431"/>
      <c r="C1164" s="406"/>
      <c r="D1164" s="406"/>
      <c r="E1164" s="882"/>
      <c r="F1164" s="883"/>
      <c r="G1164" s="422"/>
      <c r="H1164" s="422"/>
    </row>
    <row r="1165" spans="1:9" s="423" customFormat="1" x14ac:dyDescent="0.25">
      <c r="A1165" s="399"/>
      <c r="B1165" s="398" t="s">
        <v>1267</v>
      </c>
      <c r="E1165" s="907"/>
      <c r="F1165" s="865"/>
      <c r="G1165" s="422"/>
      <c r="H1165" s="422"/>
    </row>
    <row r="1166" spans="1:9" s="423" customFormat="1" ht="13.8" thickBot="1" x14ac:dyDescent="0.3">
      <c r="A1166" s="401"/>
      <c r="B1166" s="476"/>
      <c r="C1166" s="908"/>
      <c r="D1166" s="908"/>
      <c r="E1166" s="884"/>
      <c r="F1166" s="869"/>
      <c r="G1166" s="422"/>
      <c r="H1166" s="422"/>
    </row>
    <row r="1167" spans="1:9" s="423" customFormat="1" ht="13.8" thickTop="1" x14ac:dyDescent="0.25">
      <c r="A1167" s="405" t="s">
        <v>642</v>
      </c>
      <c r="B1167" s="478" t="s">
        <v>17</v>
      </c>
      <c r="C1167" s="406"/>
      <c r="D1167" s="479"/>
      <c r="E1167" s="909" t="s">
        <v>345</v>
      </c>
      <c r="F1167" s="910"/>
      <c r="G1167" s="422"/>
      <c r="H1167" s="422"/>
    </row>
    <row r="1168" spans="1:9" s="423" customFormat="1" x14ac:dyDescent="0.25">
      <c r="A1168" s="409" t="s">
        <v>647</v>
      </c>
      <c r="B1168" s="481"/>
      <c r="C1168" s="411"/>
      <c r="D1168" s="482"/>
      <c r="E1168" s="911" t="s">
        <v>1224</v>
      </c>
      <c r="F1168" s="912"/>
      <c r="G1168" s="422"/>
      <c r="H1168" s="422"/>
    </row>
    <row r="1169" spans="1:8" s="423" customFormat="1" x14ac:dyDescent="0.25">
      <c r="A1169" s="485"/>
      <c r="B1169" s="479"/>
      <c r="C1169" s="876"/>
      <c r="D1169" s="913"/>
      <c r="E1169" s="874"/>
      <c r="F1169" s="914"/>
      <c r="G1169" s="422"/>
      <c r="H1169" s="422"/>
    </row>
    <row r="1170" spans="1:8" s="423" customFormat="1" x14ac:dyDescent="0.25">
      <c r="A1170" s="405"/>
      <c r="B1170" s="479" t="s">
        <v>765</v>
      </c>
      <c r="C1170" s="876"/>
      <c r="D1170" s="913"/>
      <c r="E1170" s="874"/>
      <c r="F1170" s="914"/>
      <c r="G1170" s="422"/>
      <c r="H1170" s="422"/>
    </row>
    <row r="1171" spans="1:8" s="423" customFormat="1" x14ac:dyDescent="0.25">
      <c r="A1171" s="405"/>
      <c r="B1171" s="479"/>
      <c r="C1171" s="876"/>
      <c r="D1171" s="913"/>
      <c r="E1171" s="874"/>
      <c r="F1171" s="914"/>
      <c r="G1171" s="422"/>
      <c r="H1171" s="422"/>
    </row>
    <row r="1172" spans="1:8" s="423" customFormat="1" x14ac:dyDescent="0.25">
      <c r="A1172" s="405">
        <v>1</v>
      </c>
      <c r="B1172" s="479" t="s">
        <v>1531</v>
      </c>
      <c r="C1172" s="876"/>
      <c r="D1172" s="913"/>
      <c r="E1172" s="874"/>
      <c r="F1172" s="914">
        <f>$F$1057</f>
        <v>0</v>
      </c>
      <c r="G1172" s="422"/>
      <c r="H1172" s="422"/>
    </row>
    <row r="1173" spans="1:8" s="423" customFormat="1" x14ac:dyDescent="0.25">
      <c r="A1173" s="405"/>
      <c r="B1173" s="479"/>
      <c r="C1173" s="876"/>
      <c r="D1173" s="913"/>
      <c r="E1173" s="874"/>
      <c r="F1173" s="914"/>
      <c r="G1173" s="422"/>
      <c r="H1173" s="422"/>
    </row>
    <row r="1174" spans="1:8" s="423" customFormat="1" x14ac:dyDescent="0.25">
      <c r="A1174" s="405">
        <v>2</v>
      </c>
      <c r="B1174" s="392" t="s">
        <v>1532</v>
      </c>
      <c r="C1174" s="876"/>
      <c r="D1174" s="913"/>
      <c r="E1174" s="874"/>
      <c r="F1174" s="914">
        <f>$F$1110</f>
        <v>0</v>
      </c>
      <c r="G1174" s="422"/>
      <c r="H1174" s="422"/>
    </row>
    <row r="1175" spans="1:8" s="423" customFormat="1" x14ac:dyDescent="0.25">
      <c r="A1175" s="405"/>
      <c r="B1175" s="479"/>
      <c r="C1175" s="876"/>
      <c r="D1175" s="913"/>
      <c r="E1175" s="874"/>
      <c r="F1175" s="914"/>
      <c r="G1175" s="422"/>
      <c r="H1175" s="422"/>
    </row>
    <row r="1176" spans="1:8" s="423" customFormat="1" x14ac:dyDescent="0.25">
      <c r="A1176" s="405">
        <v>3</v>
      </c>
      <c r="B1176" s="479" t="s">
        <v>1533</v>
      </c>
      <c r="C1176" s="876"/>
      <c r="D1176" s="913"/>
      <c r="E1176" s="874"/>
      <c r="F1176" s="914">
        <f>$F$1163</f>
        <v>500</v>
      </c>
      <c r="G1176" s="422"/>
      <c r="H1176" s="422"/>
    </row>
    <row r="1177" spans="1:8" s="423" customFormat="1" x14ac:dyDescent="0.25">
      <c r="A1177" s="405"/>
      <c r="B1177" s="479"/>
      <c r="C1177" s="876"/>
      <c r="D1177" s="913"/>
      <c r="E1177" s="874"/>
      <c r="F1177" s="914"/>
      <c r="G1177" s="422"/>
      <c r="H1177" s="422"/>
    </row>
    <row r="1178" spans="1:8" s="423" customFormat="1" x14ac:dyDescent="0.25">
      <c r="A1178" s="405"/>
      <c r="B1178" s="479"/>
      <c r="C1178" s="876"/>
      <c r="D1178" s="913"/>
      <c r="E1178" s="874"/>
      <c r="F1178" s="914"/>
      <c r="G1178" s="422"/>
      <c r="H1178" s="422"/>
    </row>
    <row r="1179" spans="1:8" s="423" customFormat="1" x14ac:dyDescent="0.25">
      <c r="A1179" s="405"/>
      <c r="B1179" s="479"/>
      <c r="C1179" s="876"/>
      <c r="D1179" s="913"/>
      <c r="E1179" s="874"/>
      <c r="F1179" s="914"/>
      <c r="G1179" s="422"/>
      <c r="H1179" s="422"/>
    </row>
    <row r="1180" spans="1:8" s="423" customFormat="1" x14ac:dyDescent="0.25">
      <c r="A1180" s="405"/>
      <c r="B1180" s="479"/>
      <c r="C1180" s="876"/>
      <c r="D1180" s="913"/>
      <c r="E1180" s="874"/>
      <c r="F1180" s="914"/>
      <c r="G1180" s="422"/>
      <c r="H1180" s="422"/>
    </row>
    <row r="1181" spans="1:8" s="423" customFormat="1" x14ac:dyDescent="0.25">
      <c r="A1181" s="424"/>
      <c r="B1181" s="915"/>
      <c r="C1181" s="426"/>
      <c r="D1181" s="426"/>
      <c r="E1181" s="916"/>
      <c r="F1181" s="917"/>
      <c r="G1181" s="422"/>
      <c r="H1181" s="422"/>
    </row>
    <row r="1182" spans="1:8" s="616" customFormat="1" ht="12" customHeight="1" thickBot="1" x14ac:dyDescent="0.3">
      <c r="A1182" s="427" t="s">
        <v>766</v>
      </c>
      <c r="B1182" s="918" t="s">
        <v>767</v>
      </c>
      <c r="C1182" s="429"/>
      <c r="D1182" s="429"/>
      <c r="E1182" s="919"/>
      <c r="F1182" s="920">
        <f>SUM(F1169:F1178)</f>
        <v>500</v>
      </c>
      <c r="G1182" s="881"/>
      <c r="H1182" s="881"/>
    </row>
    <row r="1183" spans="1:8" s="423" customFormat="1" ht="13.8" thickTop="1" x14ac:dyDescent="0.25">
      <c r="A1183" s="406"/>
      <c r="B1183" s="431"/>
      <c r="C1183" s="406"/>
      <c r="D1183" s="406"/>
      <c r="E1183" s="882"/>
      <c r="F1183" s="883"/>
      <c r="G1183" s="422"/>
      <c r="H1183" s="422"/>
    </row>
    <row r="1184" spans="1:8" ht="14.1" customHeight="1" x14ac:dyDescent="0.25">
      <c r="A1184" s="406"/>
      <c r="B1184" s="431"/>
      <c r="C1184" s="406"/>
      <c r="D1184" s="406"/>
      <c r="E1184" s="536"/>
      <c r="F1184" s="537"/>
    </row>
    <row r="1185" spans="1:6" ht="14.1" customHeight="1" x14ac:dyDescent="0.25">
      <c r="B1185" s="391" t="s">
        <v>1268</v>
      </c>
      <c r="C1185" s="395"/>
      <c r="D1185" s="395"/>
      <c r="E1185" s="396"/>
      <c r="F1185" s="397"/>
    </row>
    <row r="1186" spans="1:6" ht="14.1" customHeight="1" x14ac:dyDescent="0.25">
      <c r="B1186" s="391" t="s">
        <v>1269</v>
      </c>
      <c r="C1186" s="395"/>
      <c r="D1186" s="395"/>
      <c r="E1186" s="396"/>
      <c r="F1186" s="397"/>
    </row>
    <row r="1187" spans="1:6" ht="14.1" customHeight="1" x14ac:dyDescent="0.25">
      <c r="A1187" s="406"/>
      <c r="B1187" s="431"/>
      <c r="C1187" s="406"/>
      <c r="D1187" s="406"/>
      <c r="E1187" s="432"/>
      <c r="F1187" s="433"/>
    </row>
    <row r="1188" spans="1:6" ht="14.1" customHeight="1" x14ac:dyDescent="0.25">
      <c r="B1188" s="398" t="s">
        <v>1270</v>
      </c>
    </row>
    <row r="1189" spans="1:6" ht="14.1" customHeight="1" thickBot="1" x14ac:dyDescent="0.3">
      <c r="A1189" s="401"/>
      <c r="B1189" s="476"/>
      <c r="C1189" s="477"/>
      <c r="D1189" s="477"/>
      <c r="E1189" s="403"/>
      <c r="F1189" s="404"/>
    </row>
    <row r="1190" spans="1:6" ht="14.1" customHeight="1" thickTop="1" x14ac:dyDescent="0.25">
      <c r="A1190" s="405" t="s">
        <v>642</v>
      </c>
      <c r="B1190" s="478" t="s">
        <v>17</v>
      </c>
      <c r="C1190" s="406"/>
      <c r="D1190" s="479"/>
      <c r="E1190" s="432"/>
      <c r="F1190" s="480" t="s">
        <v>345</v>
      </c>
    </row>
    <row r="1191" spans="1:6" ht="14.1" customHeight="1" x14ac:dyDescent="0.25">
      <c r="A1191" s="409" t="s">
        <v>647</v>
      </c>
      <c r="B1191" s="481"/>
      <c r="C1191" s="411"/>
      <c r="D1191" s="482"/>
      <c r="E1191" s="921"/>
      <c r="F1191" s="484" t="s">
        <v>18</v>
      </c>
    </row>
    <row r="1192" spans="1:6" ht="14.1" customHeight="1" x14ac:dyDescent="0.25">
      <c r="A1192" s="485"/>
      <c r="B1192" s="479"/>
      <c r="C1192" s="486"/>
      <c r="D1192" s="487"/>
      <c r="E1192" s="432"/>
      <c r="F1192" s="488"/>
    </row>
    <row r="1193" spans="1:6" s="430" customFormat="1" ht="14.1" customHeight="1" x14ac:dyDescent="0.25">
      <c r="A1193" s="499"/>
      <c r="B1193" s="922" t="s">
        <v>765</v>
      </c>
      <c r="C1193" s="923"/>
      <c r="D1193" s="924"/>
      <c r="E1193" s="925"/>
      <c r="F1193" s="926"/>
    </row>
    <row r="1194" spans="1:6" ht="14.1" customHeight="1" x14ac:dyDescent="0.25">
      <c r="A1194" s="405"/>
      <c r="B1194" s="479"/>
      <c r="C1194" s="486"/>
      <c r="D1194" s="487"/>
      <c r="E1194" s="432"/>
      <c r="F1194" s="488"/>
    </row>
    <row r="1195" spans="1:6" ht="14.1" customHeight="1" x14ac:dyDescent="0.25">
      <c r="A1195" s="405">
        <v>1</v>
      </c>
      <c r="B1195" s="479" t="s">
        <v>1496</v>
      </c>
      <c r="C1195" s="486"/>
      <c r="D1195" s="487"/>
      <c r="E1195" s="432"/>
      <c r="F1195" s="488">
        <f>$F$237</f>
        <v>0</v>
      </c>
    </row>
    <row r="1196" spans="1:6" ht="14.1" customHeight="1" x14ac:dyDescent="0.25">
      <c r="A1196" s="405"/>
      <c r="B1196" s="479"/>
      <c r="C1196" s="486"/>
      <c r="D1196" s="487"/>
      <c r="E1196" s="432"/>
      <c r="F1196" s="488"/>
    </row>
    <row r="1197" spans="1:6" ht="14.1" customHeight="1" x14ac:dyDescent="0.25">
      <c r="A1197" s="405">
        <v>2</v>
      </c>
      <c r="B1197" s="392" t="s">
        <v>1507</v>
      </c>
      <c r="C1197" s="486"/>
      <c r="D1197" s="487"/>
      <c r="E1197" s="432"/>
      <c r="F1197" s="488">
        <f>$F$371</f>
        <v>0</v>
      </c>
    </row>
    <row r="1198" spans="1:6" ht="14.1" customHeight="1" x14ac:dyDescent="0.25">
      <c r="A1198" s="405"/>
      <c r="B1198" s="479"/>
      <c r="C1198" s="486"/>
      <c r="D1198" s="487"/>
      <c r="E1198" s="432"/>
      <c r="F1198" s="488"/>
    </row>
    <row r="1199" spans="1:6" ht="14.1" customHeight="1" x14ac:dyDescent="0.25">
      <c r="A1199" s="405">
        <v>3</v>
      </c>
      <c r="B1199" s="392" t="s">
        <v>1508</v>
      </c>
      <c r="C1199" s="486"/>
      <c r="D1199" s="487"/>
      <c r="E1199" s="432"/>
      <c r="F1199" s="488">
        <f>$F$421</f>
        <v>0</v>
      </c>
    </row>
    <row r="1200" spans="1:6" ht="14.1" customHeight="1" x14ac:dyDescent="0.25">
      <c r="A1200" s="405"/>
      <c r="B1200" s="479"/>
      <c r="C1200" s="486"/>
      <c r="D1200" s="487"/>
      <c r="E1200" s="432"/>
      <c r="F1200" s="488"/>
    </row>
    <row r="1201" spans="1:6" ht="14.1" customHeight="1" x14ac:dyDescent="0.25">
      <c r="A1201" s="405">
        <v>4</v>
      </c>
      <c r="B1201" s="392" t="s">
        <v>1499</v>
      </c>
      <c r="C1201" s="486"/>
      <c r="D1201" s="487"/>
      <c r="E1201" s="432"/>
      <c r="F1201" s="488">
        <f>$F$475</f>
        <v>0</v>
      </c>
    </row>
    <row r="1202" spans="1:6" ht="14.1" customHeight="1" x14ac:dyDescent="0.25">
      <c r="A1202" s="405"/>
      <c r="B1202" s="479"/>
      <c r="C1202" s="486"/>
      <c r="D1202" s="487"/>
      <c r="E1202" s="432"/>
      <c r="F1202" s="488"/>
    </row>
    <row r="1203" spans="1:6" ht="14.1" customHeight="1" x14ac:dyDescent="0.25">
      <c r="A1203" s="405">
        <v>5</v>
      </c>
      <c r="B1203" s="392" t="s">
        <v>1500</v>
      </c>
      <c r="C1203" s="486"/>
      <c r="D1203" s="487" t="s">
        <v>1271</v>
      </c>
      <c r="E1203" s="432"/>
      <c r="F1203" s="488">
        <f>$F$586</f>
        <v>0</v>
      </c>
    </row>
    <row r="1204" spans="1:6" ht="14.1" customHeight="1" x14ac:dyDescent="0.25">
      <c r="A1204" s="405"/>
      <c r="B1204" s="479"/>
      <c r="C1204" s="486"/>
      <c r="D1204" s="487"/>
      <c r="E1204" s="432"/>
      <c r="F1204" s="488"/>
    </row>
    <row r="1205" spans="1:6" ht="14.1" customHeight="1" x14ac:dyDescent="0.25">
      <c r="A1205" s="405">
        <v>6</v>
      </c>
      <c r="B1205" s="392" t="s">
        <v>1501</v>
      </c>
      <c r="C1205" s="486"/>
      <c r="D1205" s="487"/>
      <c r="E1205" s="432"/>
      <c r="F1205" s="488">
        <f>$F$713</f>
        <v>0</v>
      </c>
    </row>
    <row r="1206" spans="1:6" ht="14.1" customHeight="1" x14ac:dyDescent="0.25">
      <c r="A1206" s="405"/>
      <c r="B1206" s="479"/>
      <c r="C1206" s="486"/>
      <c r="D1206" s="487"/>
      <c r="E1206" s="432"/>
      <c r="F1206" s="488"/>
    </row>
    <row r="1207" spans="1:6" ht="14.1" customHeight="1" x14ac:dyDescent="0.25">
      <c r="A1207" s="405">
        <v>7</v>
      </c>
      <c r="B1207" s="479" t="s">
        <v>1502</v>
      </c>
      <c r="C1207" s="486"/>
      <c r="D1207" s="487"/>
      <c r="E1207" s="432"/>
      <c r="F1207" s="488">
        <f>$F$768</f>
        <v>0</v>
      </c>
    </row>
    <row r="1208" spans="1:6" ht="14.1" customHeight="1" x14ac:dyDescent="0.25">
      <c r="A1208" s="405"/>
      <c r="B1208" s="479"/>
      <c r="C1208" s="486"/>
      <c r="D1208" s="487"/>
      <c r="E1208" s="432"/>
      <c r="F1208" s="488"/>
    </row>
    <row r="1209" spans="1:6" ht="14.1" customHeight="1" x14ac:dyDescent="0.25">
      <c r="A1209" s="405">
        <v>8</v>
      </c>
      <c r="B1209" s="479" t="s">
        <v>1503</v>
      </c>
      <c r="C1209" s="486"/>
      <c r="D1209" s="487"/>
      <c r="E1209" s="432"/>
      <c r="F1209" s="488">
        <f>$F$876</f>
        <v>0</v>
      </c>
    </row>
    <row r="1210" spans="1:6" ht="14.1" customHeight="1" x14ac:dyDescent="0.25">
      <c r="A1210" s="405"/>
      <c r="B1210" s="479"/>
      <c r="C1210" s="486"/>
      <c r="D1210" s="487"/>
      <c r="E1210" s="432"/>
      <c r="F1210" s="488"/>
    </row>
    <row r="1211" spans="1:6" ht="14.1" customHeight="1" x14ac:dyDescent="0.25">
      <c r="A1211" s="405">
        <v>9</v>
      </c>
      <c r="B1211" s="479" t="s">
        <v>1504</v>
      </c>
      <c r="C1211" s="486"/>
      <c r="D1211" s="487"/>
      <c r="E1211" s="432"/>
      <c r="F1211" s="488">
        <f>$F$919</f>
        <v>0</v>
      </c>
    </row>
    <row r="1212" spans="1:6" ht="14.1" customHeight="1" x14ac:dyDescent="0.25">
      <c r="A1212" s="405"/>
      <c r="B1212" s="479"/>
      <c r="C1212" s="486"/>
      <c r="D1212" s="487"/>
      <c r="E1212" s="432"/>
      <c r="F1212" s="488"/>
    </row>
    <row r="1213" spans="1:6" ht="14.1" customHeight="1" x14ac:dyDescent="0.25">
      <c r="A1213" s="405">
        <v>10</v>
      </c>
      <c r="B1213" s="479" t="s">
        <v>1505</v>
      </c>
      <c r="C1213" s="486"/>
      <c r="D1213" s="487"/>
      <c r="E1213" s="432"/>
      <c r="F1213" s="488">
        <f>$F$1001</f>
        <v>0</v>
      </c>
    </row>
    <row r="1214" spans="1:6" ht="14.1" customHeight="1" x14ac:dyDescent="0.25">
      <c r="A1214" s="405"/>
      <c r="B1214" s="479"/>
      <c r="C1214" s="486"/>
      <c r="D1214" s="487"/>
      <c r="E1214" s="432"/>
      <c r="F1214" s="488"/>
    </row>
    <row r="1215" spans="1:6" ht="14.1" customHeight="1" x14ac:dyDescent="0.25">
      <c r="A1215" s="405">
        <v>11</v>
      </c>
      <c r="B1215" s="479" t="s">
        <v>1506</v>
      </c>
      <c r="C1215" s="486"/>
      <c r="D1215" s="487"/>
      <c r="E1215" s="432"/>
      <c r="F1215" s="488">
        <f>$F$1182</f>
        <v>500</v>
      </c>
    </row>
    <row r="1216" spans="1:6" ht="14.1" customHeight="1" x14ac:dyDescent="0.25">
      <c r="A1216" s="405"/>
      <c r="B1216" s="479"/>
      <c r="C1216" s="486"/>
      <c r="D1216" s="487"/>
      <c r="E1216" s="432"/>
      <c r="F1216" s="488"/>
    </row>
    <row r="1217" spans="1:6" ht="14.1" customHeight="1" x14ac:dyDescent="0.25">
      <c r="A1217" s="424"/>
      <c r="B1217" s="490"/>
      <c r="C1217" s="426"/>
      <c r="D1217" s="426"/>
      <c r="E1217" s="534"/>
      <c r="F1217" s="491"/>
    </row>
    <row r="1218" spans="1:6" s="430" customFormat="1" ht="14.1" customHeight="1" thickBot="1" x14ac:dyDescent="0.3">
      <c r="A1218" s="427" t="s">
        <v>766</v>
      </c>
      <c r="B1218" s="492" t="s">
        <v>1272</v>
      </c>
      <c r="C1218" s="429"/>
      <c r="D1218" s="429"/>
      <c r="E1218" s="535"/>
      <c r="F1218" s="493">
        <f>SUM(F1192:F1215)</f>
        <v>500</v>
      </c>
    </row>
    <row r="1219" spans="1:6" ht="13.8" thickTop="1" x14ac:dyDescent="0.25"/>
  </sheetData>
  <sheetProtection algorithmName="SHA-512" hashValue="+PocSOyZiZi4qqq19BwE0DwDUi0Pxdk1hjLvuEfyWHK9YLHJr5Oun3nmZMBSAyBLdgx4jzL2XVRs7Z5aIfJxkQ==" saltValue="AaS7YDBpwRyPqTbpGQ1chA==" spinCount="100000" sheet="1" objects="1" scenarios="1"/>
  <pageMargins left="0.75" right="0.25" top="0.75" bottom="0.75" header="0.3" footer="0.5"/>
  <pageSetup paperSize="9" scale="89" firstPageNumber="245" orientation="portrait" useFirstPageNumber="1" r:id="rId1"/>
  <headerFooter>
    <oddFooter xml:space="preserve">&amp;L&amp;"Cambria,Bold"ISMS Kisumu-MEP Installations &amp;C&amp;"Cambria,Bold"&amp;P&amp;R&amp;"Cambria,Bold"Gedox Associates </oddFooter>
  </headerFooter>
  <rowBreaks count="28" manualBreakCount="28">
    <brk id="52" max="5" man="1"/>
    <brk id="96" max="5" man="1"/>
    <brk id="125" max="5" man="1"/>
    <brk id="178" max="5" man="1"/>
    <brk id="215" max="5" man="1"/>
    <brk id="238" max="5" man="1"/>
    <brk id="289" max="5" man="1"/>
    <brk id="330" max="5" man="1"/>
    <brk id="372" max="5" man="1"/>
    <brk id="422" max="5" man="1"/>
    <brk id="476" max="5" man="1"/>
    <brk id="528" max="5" man="1"/>
    <brk id="572" max="5" man="1"/>
    <brk id="587" max="5" man="1"/>
    <brk id="625" max="5" man="1"/>
    <brk id="668" max="5" man="1"/>
    <brk id="698" max="5" man="1"/>
    <brk id="714" max="5" man="1"/>
    <brk id="769" max="5" man="1"/>
    <brk id="823" max="5" man="1"/>
    <brk id="877" max="5" man="1"/>
    <brk id="920" max="5" man="1"/>
    <brk id="965" max="5" man="1"/>
    <brk id="1002" max="5" man="1"/>
    <brk id="1058" max="5" man="1"/>
    <brk id="1111" max="5" man="1"/>
    <brk id="1164" max="5" man="1"/>
    <brk id="118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COVER</vt:lpstr>
      <vt:lpstr>DIV PRELIMINARIES</vt:lpstr>
      <vt:lpstr>PART PRELIMS</vt:lpstr>
      <vt:lpstr>GEN PRELIMS</vt:lpstr>
      <vt:lpstr>PRELIMINARIES SUMMARY</vt:lpstr>
      <vt:lpstr>DIV.SECURITY INST</vt:lpstr>
      <vt:lpstr>SECURITY INSTALLATIONS</vt:lpstr>
      <vt:lpstr>DIV-M&amp; E INSTALLATIIONS</vt:lpstr>
      <vt:lpstr>MEP INSTALLATIONS</vt:lpstr>
      <vt:lpstr>MEP Summary</vt:lpstr>
      <vt:lpstr>DIV BUILDER'S WORK</vt:lpstr>
      <vt:lpstr>BUILDER'S WORK</vt:lpstr>
      <vt:lpstr>BUILDERS WORK SUMMARY </vt:lpstr>
      <vt:lpstr>GRAND SUMMARY</vt:lpstr>
      <vt:lpstr>'BUILDER''S WORK'!Print_Area</vt:lpstr>
      <vt:lpstr>COVER!Print_Area</vt:lpstr>
      <vt:lpstr>'DIV BUILDER''S WORK'!Print_Area</vt:lpstr>
      <vt:lpstr>'DIV PRELIMINARIES'!Print_Area</vt:lpstr>
      <vt:lpstr>'DIV.SECURITY INST'!Print_Area</vt:lpstr>
      <vt:lpstr>'DIV-M&amp; E INSTALLATIIONS'!Print_Area</vt:lpstr>
      <vt:lpstr>'GEN PRELIMS'!Print_Area</vt:lpstr>
      <vt:lpstr>'GRAND SUMMARY'!Print_Area</vt:lpstr>
      <vt:lpstr>'MEP INSTALLATIONS'!Print_Area</vt:lpstr>
      <vt:lpstr>'MEP Summary'!Print_Area</vt:lpstr>
      <vt:lpstr>'PART PRELIMS'!Print_Area</vt:lpstr>
      <vt:lpstr>'PRELIMINARIES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Nyakegita</dc:creator>
  <cp:lastModifiedBy>Edwin Muthabuku</cp:lastModifiedBy>
  <cp:lastPrinted>2022-09-02T06:54:13Z</cp:lastPrinted>
  <dcterms:created xsi:type="dcterms:W3CDTF">2022-06-03T06:27:34Z</dcterms:created>
  <dcterms:modified xsi:type="dcterms:W3CDTF">2022-09-06T06:29:47Z</dcterms:modified>
</cp:coreProperties>
</file>